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0" windowWidth="14355" windowHeight="8220" tabRatio="1000" activeTab="1"/>
  </bookViews>
  <sheets>
    <sheet name="Table 1" sheetId="4" r:id="rId1"/>
    <sheet name="Table 2" sheetId="5" r:id="rId2"/>
    <sheet name="Table 3" sheetId="6" r:id="rId3"/>
    <sheet name="Table 4" sheetId="7" r:id="rId4"/>
    <sheet name="Table 5" sheetId="8" r:id="rId5"/>
    <sheet name="Table 6" sheetId="9" r:id="rId6"/>
    <sheet name="Table 7" sheetId="10" r:id="rId7"/>
    <sheet name="Table 8" sheetId="11" r:id="rId8"/>
    <sheet name="Table 9" sheetId="12" r:id="rId9"/>
    <sheet name="Table 10" sheetId="13" r:id="rId10"/>
    <sheet name="Table 11" sheetId="14" r:id="rId11"/>
    <sheet name="Table 12" sheetId="15" r:id="rId12"/>
    <sheet name="Table 13" sheetId="16" r:id="rId13"/>
    <sheet name="Sheet1" sheetId="1" r:id="rId14"/>
    <sheet name="Sheet2" sheetId="2" r:id="rId15"/>
    <sheet name="Sheet3" sheetId="3" r:id="rId16"/>
  </sheets>
  <definedNames>
    <definedName name="OLE_LINK1" localSheetId="4">'Table 5'!$R$5</definedName>
  </definedNames>
  <calcPr calcId="125725"/>
</workbook>
</file>

<file path=xl/calcChain.xml><?xml version="1.0" encoding="utf-8"?>
<calcChain xmlns="http://schemas.openxmlformats.org/spreadsheetml/2006/main">
  <c r="R16" i="4"/>
  <c r="Q15"/>
  <c r="R15"/>
  <c r="Q16"/>
  <c r="Q14"/>
  <c r="I19"/>
  <c r="G16"/>
  <c r="I16"/>
  <c r="H15"/>
  <c r="I15"/>
  <c r="J15"/>
  <c r="G15"/>
  <c r="P13" i="8"/>
  <c r="O13"/>
  <c r="Q2" i="11"/>
  <c r="O2"/>
  <c r="M2"/>
  <c r="K2"/>
  <c r="I2"/>
  <c r="G2"/>
  <c r="E2"/>
  <c r="C2"/>
  <c r="Q3" i="10"/>
  <c r="O3"/>
  <c r="M3"/>
  <c r="K3"/>
  <c r="I3"/>
  <c r="G3"/>
  <c r="E3"/>
  <c r="C2" i="9"/>
  <c r="E3" i="8"/>
  <c r="G3"/>
  <c r="I3"/>
  <c r="K3"/>
  <c r="M3"/>
  <c r="O3"/>
  <c r="Q3"/>
  <c r="C3"/>
  <c r="Q3" i="12"/>
  <c r="O3"/>
  <c r="M3"/>
  <c r="K3"/>
  <c r="I3"/>
  <c r="G3"/>
  <c r="E3"/>
  <c r="C3"/>
  <c r="Q2" i="14"/>
  <c r="O2"/>
  <c r="M2"/>
  <c r="K2"/>
  <c r="I2"/>
  <c r="G2"/>
  <c r="E2"/>
  <c r="C2"/>
  <c r="E3" i="16"/>
  <c r="C3"/>
  <c r="C3" i="10"/>
  <c r="Q3" i="7" l="1"/>
  <c r="O3"/>
  <c r="M3"/>
  <c r="K3"/>
  <c r="I3"/>
  <c r="G3"/>
  <c r="E3"/>
  <c r="C3"/>
  <c r="P7" i="6"/>
  <c r="O7"/>
  <c r="Q3"/>
  <c r="O3"/>
  <c r="M3"/>
  <c r="K3"/>
  <c r="I3"/>
  <c r="G3"/>
  <c r="E3"/>
  <c r="C3"/>
  <c r="P9" i="5"/>
  <c r="O9"/>
  <c r="P6"/>
  <c r="O6"/>
  <c r="P7"/>
  <c r="O7"/>
  <c r="Q3" i="15"/>
  <c r="O3"/>
  <c r="M3"/>
  <c r="K3"/>
  <c r="I3"/>
  <c r="G3"/>
  <c r="E3"/>
  <c r="C3"/>
  <c r="H5" i="4"/>
  <c r="G5"/>
  <c r="C4" i="5"/>
</calcChain>
</file>

<file path=xl/comments1.xml><?xml version="1.0" encoding="utf-8"?>
<comments xmlns="http://schemas.openxmlformats.org/spreadsheetml/2006/main">
  <authors>
    <author>Muhammad Khalid</author>
  </authors>
  <commentList>
    <comment ref="O7" authorId="0">
      <text>
        <r>
          <rPr>
            <b/>
            <sz val="9"/>
            <color indexed="81"/>
            <rFont val="Tahoma"/>
            <family val="2"/>
          </rPr>
          <t>Muhammad Khalid:</t>
        </r>
        <r>
          <rPr>
            <sz val="9"/>
            <color indexed="81"/>
            <rFont val="Tahoma"/>
            <family val="2"/>
          </rPr>
          <t xml:space="preserve">
US$ 1017.0
</t>
        </r>
      </text>
    </comment>
    <comment ref="P7" authorId="0">
      <text>
        <r>
          <rPr>
            <b/>
            <sz val="9"/>
            <color indexed="81"/>
            <rFont val="Tahoma"/>
            <family val="2"/>
          </rPr>
          <t>Muhammad Khalid:</t>
        </r>
        <r>
          <rPr>
            <sz val="9"/>
            <color indexed="81"/>
            <rFont val="Tahoma"/>
            <family val="2"/>
          </rPr>
          <t xml:space="preserve">
US$ 1068</t>
        </r>
      </text>
    </comment>
  </commentList>
</comments>
</file>

<file path=xl/comments2.xml><?xml version="1.0" encoding="utf-8"?>
<comments xmlns="http://schemas.openxmlformats.org/spreadsheetml/2006/main">
  <authors>
    <author>Lalithsena RKC</author>
  </authors>
  <commentList>
    <comment ref="G7" authorId="0">
      <text/>
    </comment>
  </commentList>
</comments>
</file>

<file path=xl/sharedStrings.xml><?xml version="1.0" encoding="utf-8"?>
<sst xmlns="http://schemas.openxmlformats.org/spreadsheetml/2006/main" count="747" uniqueCount="213">
  <si>
    <t>Table 1</t>
  </si>
  <si>
    <t>Basic statistical data*</t>
  </si>
  <si>
    <t>Population (millions)</t>
  </si>
  <si>
    <t>Consumer Price Inflation (%)</t>
  </si>
  <si>
    <t>Exchange rate (Rupees/USD):</t>
  </si>
  <si>
    <t xml:space="preserve">year-end </t>
  </si>
  <si>
    <t>average</t>
  </si>
  <si>
    <t>* Monetary Values in domestic currency</t>
  </si>
  <si>
    <t>Table 2</t>
  </si>
  <si>
    <t>Settlement media used by non-banks</t>
  </si>
  <si>
    <t>End of year ( in billions )</t>
  </si>
  <si>
    <r>
      <t xml:space="preserve">Notes and coin in circulation outside bank </t>
    </r>
    <r>
      <rPr>
        <vertAlign val="superscript"/>
        <sz val="9"/>
        <color indexed="8"/>
        <rFont val="Arial"/>
        <family val="2"/>
      </rPr>
      <t>(a)</t>
    </r>
  </si>
  <si>
    <t>NA</t>
  </si>
  <si>
    <t>Transferable deposits</t>
  </si>
  <si>
    <t>Narrow money supply (M1)</t>
  </si>
  <si>
    <t>Memorandum items:</t>
  </si>
  <si>
    <t>Transferable balances held in foreign currencies</t>
  </si>
  <si>
    <t xml:space="preserve">NA </t>
  </si>
  <si>
    <t>Outstanding value on e-money schemes</t>
  </si>
  <si>
    <t>(a) Total amount of currency, including subsidiary notes and coins issued by the Central Bank</t>
  </si>
  <si>
    <t>Table 3</t>
  </si>
  <si>
    <t>Settlement media used by banks</t>
  </si>
  <si>
    <t>Transferable balances held at central bank</t>
  </si>
  <si>
    <t>of which:</t>
  </si>
  <si>
    <t>required reserves (statutory)</t>
  </si>
  <si>
    <t>free reserves</t>
  </si>
  <si>
    <t>Transferable balances held at other banks</t>
  </si>
  <si>
    <t>Credit Extended by the Central Bank</t>
  </si>
  <si>
    <t>Intraday</t>
  </si>
  <si>
    <t>Nil</t>
  </si>
  <si>
    <t>Overnight</t>
  </si>
  <si>
    <t>Longer-term refinancing operations (repo)</t>
  </si>
  <si>
    <t>Table 4</t>
  </si>
  <si>
    <t>Banknotes and coin</t>
  </si>
  <si>
    <t>Total bank notes issued (a)</t>
  </si>
  <si>
    <t>Of which:</t>
  </si>
  <si>
    <t>Rs 5,000/=</t>
  </si>
  <si>
    <t>Rs 2,000/=</t>
  </si>
  <si>
    <t>Rs 1,000/=</t>
  </si>
  <si>
    <t>Rs 500/=</t>
  </si>
  <si>
    <t>Rs 200/=</t>
  </si>
  <si>
    <t>Rs 100/=</t>
  </si>
  <si>
    <t>Rs 50/=</t>
  </si>
  <si>
    <t>Rs 20/=</t>
  </si>
  <si>
    <t>Rs 10/=</t>
  </si>
  <si>
    <t>Total coins issued (b)</t>
  </si>
  <si>
    <t>Rs 5/=</t>
  </si>
  <si>
    <t>Rs 2/=</t>
  </si>
  <si>
    <t>Rs 1/=</t>
  </si>
  <si>
    <t>Cts 50</t>
  </si>
  <si>
    <t>Cts 25</t>
  </si>
  <si>
    <t>Cts 10</t>
  </si>
  <si>
    <t>Cts 05</t>
  </si>
  <si>
    <t>Cts 02</t>
  </si>
  <si>
    <t>Cts 01</t>
  </si>
  <si>
    <t xml:space="preserve">Total banknotes and coin issued </t>
  </si>
  <si>
    <t>Banknotes and coin held by credit institutions</t>
  </si>
  <si>
    <t>Banknotes and coin in circulation outside credit institutions</t>
  </si>
  <si>
    <t>(a) Currency notes of Rs 5, Rs 2, Rs 1 are also included. The value of these notes remained unchanged at Rs 37.2 million, Rs 26.7 million, Rs 5.0 million, respectively as at end December 2010</t>
  </si>
  <si>
    <t>(b) Includes coins of the denomination of Rs 100, Rs 500, Rs 1,000, Rs 5000 and other coins. As at end December 2010, the value of Rs 100 coins, Rs 500 coins, Rs 1,000 coins and Rs 5,000 coins stands at Rs. 2.0 million, Rs 20.8 million, Rs 249.7 million and Rs 25.1 million , respectively. The total value of other commemorative coins, as at end December 2010 stands at Rs 251.9 million.</t>
  </si>
  <si>
    <t>Table 5</t>
  </si>
  <si>
    <t>Institutional framework</t>
  </si>
  <si>
    <t>Central bank</t>
  </si>
  <si>
    <r>
      <t xml:space="preserve">Number of branches </t>
    </r>
    <r>
      <rPr>
        <vertAlign val="superscript"/>
        <sz val="9"/>
        <color indexed="8"/>
        <rFont val="Arial"/>
        <family val="2"/>
      </rPr>
      <t>(a)</t>
    </r>
  </si>
  <si>
    <t>Number of accounts</t>
  </si>
  <si>
    <t>Value of Accounts (in billions)</t>
  </si>
  <si>
    <t>Banks</t>
  </si>
  <si>
    <t>Licensed commercial banks</t>
  </si>
  <si>
    <t>Domestic</t>
  </si>
  <si>
    <t>Number of branches</t>
  </si>
  <si>
    <t>Foreign</t>
  </si>
  <si>
    <t xml:space="preserve">Licensed specialised banks </t>
  </si>
  <si>
    <t>Postal institutions</t>
  </si>
  <si>
    <t>Eloctronic money institutions</t>
  </si>
  <si>
    <t xml:space="preserve"> </t>
  </si>
  <si>
    <t>Number of institutions</t>
  </si>
  <si>
    <t>NAP</t>
  </si>
  <si>
    <t>Outstanding value on e-money</t>
  </si>
  <si>
    <t>Storage issued by e-money institution</t>
  </si>
  <si>
    <t>(a) These branches operate as administrative offices only.</t>
  </si>
  <si>
    <t>Table 6</t>
  </si>
  <si>
    <t>Payment Card functions and accepting devices (end of yer)</t>
  </si>
  <si>
    <t>Cards with a cash function</t>
  </si>
  <si>
    <t>Cards with debit function</t>
  </si>
  <si>
    <t>Cards with delayed debit function</t>
  </si>
  <si>
    <t>Cards with credit function</t>
  </si>
  <si>
    <t>Cards with an e-money function</t>
  </si>
  <si>
    <t>of which: Cards with an e-money function which have been loaded at least once</t>
  </si>
  <si>
    <t>Total number of cards (Irrespective of the of functions on the card)</t>
  </si>
  <si>
    <t>of which: cards with a combined debit, cash and e-money function</t>
  </si>
  <si>
    <t>Memo:</t>
  </si>
  <si>
    <t>Retailer Cards</t>
  </si>
  <si>
    <t>Terminals located in the country</t>
  </si>
  <si>
    <t>ATMs</t>
  </si>
  <si>
    <t>ATMS with a cash withdrawal function</t>
  </si>
  <si>
    <t>ATMs with a credit transfer function</t>
  </si>
  <si>
    <t>POS terminals</t>
  </si>
  <si>
    <t>Of which: EFTPOS terminals</t>
  </si>
  <si>
    <t>E-money card terminals</t>
  </si>
  <si>
    <t>E-money card loading / unloading terminals</t>
  </si>
  <si>
    <t>E-money card payment terminals</t>
  </si>
  <si>
    <t>Table 7</t>
  </si>
  <si>
    <t>Indicators of the use of payment instruments and terminals by non-banks: volume of transactions (millions, total for the year)</t>
  </si>
  <si>
    <t>Transactions per type of payment instrument</t>
  </si>
  <si>
    <t>Credit transfers*</t>
  </si>
  <si>
    <t>paper based</t>
  </si>
  <si>
    <t>non-paper -based</t>
  </si>
  <si>
    <t>Direct debits*</t>
  </si>
  <si>
    <t xml:space="preserve">Card payments with cards issued in the country </t>
  </si>
  <si>
    <t>payments by cards with a debit function**</t>
  </si>
  <si>
    <t>NAV</t>
  </si>
  <si>
    <t>Payments by cards with a delayed debit function</t>
  </si>
  <si>
    <t>Payments by cards with a credit  function***</t>
  </si>
  <si>
    <t>E-money payment transactions</t>
  </si>
  <si>
    <t>by cards with an e-money function</t>
  </si>
  <si>
    <t>through other e-money storages</t>
  </si>
  <si>
    <t xml:space="preserve">Cheuqes </t>
  </si>
  <si>
    <t xml:space="preserve">Other payment instruments </t>
  </si>
  <si>
    <t>Total number of transactions with payment instruments</t>
  </si>
  <si>
    <t>of which: cross-border transactions sent</t>
  </si>
  <si>
    <t xml:space="preserve">Memo: </t>
  </si>
  <si>
    <t>Cross -border transactions received</t>
  </si>
  <si>
    <t>Transactions per type of terminal</t>
  </si>
  <si>
    <t xml:space="preserve">Total transactions at terminals in the country </t>
  </si>
  <si>
    <t>Cash transactions</t>
  </si>
  <si>
    <t>ATM cash withdrawals</t>
  </si>
  <si>
    <t>ATM cash deposits</t>
  </si>
  <si>
    <t>POS payment transactions</t>
  </si>
  <si>
    <t>E-money card loading/unloading transactions</t>
  </si>
  <si>
    <t>E-money card Payment transactions</t>
  </si>
  <si>
    <t xml:space="preserve">a) Transactions at terminals in the country by cards issued in the country </t>
  </si>
  <si>
    <t>b) Transactions at terminals in the country by cards issued outside the country</t>
  </si>
  <si>
    <t>c) Transactions at terminals outside the country by cards issued in the country</t>
  </si>
  <si>
    <t>Table 8</t>
  </si>
  <si>
    <t>Indicators of the use of payment instruments and terminals by non-banks: value of transactions (billions, total for the year)</t>
  </si>
  <si>
    <t>Paper-based</t>
  </si>
  <si>
    <t>Table 9</t>
  </si>
  <si>
    <t>Participation in selected interbank fund transfer systems</t>
  </si>
  <si>
    <t>Large value payment systems</t>
  </si>
  <si>
    <t>Direct Participants</t>
  </si>
  <si>
    <t>Central Bank</t>
  </si>
  <si>
    <t>Other Direct Participants</t>
  </si>
  <si>
    <t>Clearing and settlement organisations</t>
  </si>
  <si>
    <t>Other financial institutions</t>
  </si>
  <si>
    <t>General Government</t>
  </si>
  <si>
    <t>Postal Institutions</t>
  </si>
  <si>
    <t>Other(a)</t>
  </si>
  <si>
    <t>Indirect Participants</t>
  </si>
  <si>
    <t>Retail payment systems</t>
  </si>
  <si>
    <t>Cheques</t>
  </si>
  <si>
    <t>Bank</t>
  </si>
  <si>
    <t>Other</t>
  </si>
  <si>
    <t>Indirect participants</t>
  </si>
  <si>
    <t>SLIPS</t>
  </si>
  <si>
    <t>Total</t>
  </si>
  <si>
    <t>(a) Includes Primary dealers, Employees Provident Fund and Central Depositary System</t>
  </si>
  <si>
    <t>Table 10</t>
  </si>
  <si>
    <t>Payments processed by selected interbank funds transfer systems: volume of transactions (millions)</t>
  </si>
  <si>
    <t>Large-value payment systems</t>
  </si>
  <si>
    <t>Real Time Gross Settlement System</t>
  </si>
  <si>
    <t>Total transactions sent</t>
  </si>
  <si>
    <t>Concentration ratio in terms of volume (%)</t>
  </si>
  <si>
    <t>Retail payments systems</t>
  </si>
  <si>
    <t>Card based payments</t>
  </si>
  <si>
    <t>Card payments</t>
  </si>
  <si>
    <t>ATM transactions</t>
  </si>
  <si>
    <t>E-money transactions</t>
  </si>
  <si>
    <t>Table 11</t>
  </si>
  <si>
    <t>Payments processed by selected interbank funds transfer systems: value of transactions (millions)</t>
  </si>
  <si>
    <t>Table 12</t>
  </si>
  <si>
    <t>Participation in SWIFT by domestic institutions</t>
  </si>
  <si>
    <t>Members</t>
  </si>
  <si>
    <t>of which: live</t>
  </si>
  <si>
    <t>Sub-members</t>
  </si>
  <si>
    <t>Participants</t>
  </si>
  <si>
    <t>Total users</t>
  </si>
  <si>
    <t>Total SWIFT users</t>
  </si>
  <si>
    <t>members</t>
  </si>
  <si>
    <t>sub-members</t>
  </si>
  <si>
    <t>participants</t>
  </si>
  <si>
    <t>Table 13</t>
  </si>
  <si>
    <t>SWIFT message flows to/from domestic users</t>
  </si>
  <si>
    <t>Total messages sent</t>
  </si>
  <si>
    <t>category I</t>
  </si>
  <si>
    <t>category II</t>
  </si>
  <si>
    <t>Total messages received</t>
  </si>
  <si>
    <t>Domestic traffic</t>
  </si>
  <si>
    <t>Memorandum item:</t>
  </si>
  <si>
    <t>Global SWIFT traffic</t>
  </si>
  <si>
    <t>Sri Lanaka</t>
  </si>
  <si>
    <t xml:space="preserve">Sri Lanka </t>
  </si>
  <si>
    <t>Afghistan</t>
  </si>
  <si>
    <t xml:space="preserve">Bangladesh </t>
  </si>
  <si>
    <t>Bhutan</t>
  </si>
  <si>
    <t>India</t>
  </si>
  <si>
    <t>Maldives</t>
  </si>
  <si>
    <t>Nepal</t>
  </si>
  <si>
    <t>Pakistan</t>
  </si>
  <si>
    <t>nap</t>
  </si>
  <si>
    <t>nav</t>
  </si>
  <si>
    <t>others</t>
  </si>
  <si>
    <r>
      <t>E</t>
    </r>
    <r>
      <rPr>
        <sz val="9"/>
        <color indexed="8"/>
        <rFont val="Arial"/>
        <family val="2"/>
      </rPr>
      <t>nd of Year</t>
    </r>
  </si>
  <si>
    <t> 1843</t>
  </si>
  <si>
    <t> 1812</t>
  </si>
  <si>
    <t>Cards Issued in the country</t>
  </si>
  <si>
    <t>Afghanistan</t>
  </si>
  <si>
    <t>-</t>
  </si>
  <si>
    <t>Cts 100</t>
  </si>
  <si>
    <t>Cts 20</t>
  </si>
  <si>
    <t>GDP (Billions Domestic Currency)</t>
  </si>
  <si>
    <r>
      <t> n</t>
    </r>
    <r>
      <rPr>
        <i/>
        <sz val="10"/>
        <color theme="1"/>
        <rFont val="Arial"/>
        <family val="2"/>
      </rPr>
      <t>av</t>
    </r>
  </si>
  <si>
    <t>GDP Percapita $</t>
  </si>
  <si>
    <t>GDP per capita (Domestic Currency)</t>
  </si>
</sst>
</file>

<file path=xl/styles.xml><?xml version="1.0" encoding="utf-8"?>
<styleSheet xmlns="http://schemas.openxmlformats.org/spreadsheetml/2006/main">
  <numFmts count="4">
    <numFmt numFmtId="43" formatCode="_(* #,##0.00_);_(* \(#,##0.00\);_(* &quot;-&quot;??_);_(@_)"/>
    <numFmt numFmtId="164" formatCode="0.0"/>
    <numFmt numFmtId="165" formatCode="0.000"/>
    <numFmt numFmtId="166" formatCode="_(* #,##0_);_(* \(#,##0\);_(* &quot;-&quot;??_);_(@_)"/>
  </numFmts>
  <fonts count="24">
    <font>
      <sz val="11"/>
      <color theme="1"/>
      <name val="Calibri"/>
      <family val="2"/>
      <scheme val="minor"/>
    </font>
    <font>
      <sz val="10"/>
      <color indexed="8"/>
      <name val="Arial"/>
      <family val="2"/>
    </font>
    <font>
      <b/>
      <sz val="10"/>
      <color indexed="8"/>
      <name val="Arial"/>
      <family val="2"/>
    </font>
    <font>
      <sz val="9"/>
      <color indexed="8"/>
      <name val="Arial"/>
      <family val="2"/>
    </font>
    <font>
      <i/>
      <sz val="9"/>
      <color indexed="8"/>
      <name val="Arial"/>
      <family val="2"/>
    </font>
    <font>
      <vertAlign val="superscript"/>
      <sz val="9"/>
      <color indexed="8"/>
      <name val="Arial"/>
      <family val="2"/>
    </font>
    <font>
      <sz val="10"/>
      <name val="Arial"/>
      <family val="2"/>
    </font>
    <font>
      <b/>
      <sz val="10"/>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i/>
      <sz val="9"/>
      <color theme="1"/>
      <name val="Arial"/>
      <family val="2"/>
    </font>
    <font>
      <b/>
      <sz val="10"/>
      <color theme="1"/>
      <name val="Arial"/>
      <family val="2"/>
    </font>
    <font>
      <sz val="10"/>
      <color theme="1"/>
      <name val="Arial"/>
      <family val="2"/>
    </font>
    <font>
      <i/>
      <sz val="10"/>
      <color theme="1"/>
      <name val="Arial"/>
      <family val="2"/>
    </font>
    <font>
      <sz val="8"/>
      <color theme="1"/>
      <name val="Arial"/>
      <family val="2"/>
    </font>
    <font>
      <sz val="10"/>
      <color rgb="FFFFFFFF"/>
      <name val="Arial"/>
      <family val="2"/>
    </font>
    <font>
      <sz val="9"/>
      <color rgb="FF000000"/>
      <name val="Arial"/>
      <family val="2"/>
    </font>
    <font>
      <i/>
      <sz val="9"/>
      <color rgb="FF000000"/>
      <name val="Arial"/>
      <family val="2"/>
    </font>
    <font>
      <sz val="10"/>
      <color rgb="FF000000"/>
      <name val="Arial"/>
      <family val="2"/>
    </font>
    <font>
      <b/>
      <sz val="10"/>
      <color rgb="FFFFFFFF"/>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3399FF"/>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43" fontId="8" fillId="0" borderId="0" applyFont="0" applyFill="0" applyBorder="0" applyAlignment="0" applyProtection="0"/>
  </cellStyleXfs>
  <cellXfs count="234">
    <xf numFmtId="0" fontId="0" fillId="0" borderId="0" xfId="0"/>
    <xf numFmtId="0" fontId="10" fillId="0" borderId="1" xfId="0" applyFont="1" applyBorder="1" applyAlignment="1">
      <alignment horizontal="center" wrapText="1"/>
    </xf>
    <xf numFmtId="0" fontId="11" fillId="0" borderId="2" xfId="0" applyFont="1" applyBorder="1" applyAlignment="1">
      <alignment vertical="top" wrapText="1"/>
    </xf>
    <xf numFmtId="0" fontId="12" fillId="0" borderId="2" xfId="0" applyFont="1" applyBorder="1" applyAlignment="1">
      <alignment horizontal="left" vertical="top" wrapText="1" indent="1"/>
    </xf>
    <xf numFmtId="0" fontId="0" fillId="0" borderId="0" xfId="0" applyBorder="1"/>
    <xf numFmtId="0" fontId="11" fillId="0" borderId="0" xfId="0" applyFont="1" applyBorder="1" applyAlignment="1">
      <alignment horizontal="right" vertical="top" wrapText="1"/>
    </xf>
    <xf numFmtId="0" fontId="12" fillId="0" borderId="2" xfId="0" applyFont="1" applyBorder="1" applyAlignment="1">
      <alignment vertical="top" wrapText="1"/>
    </xf>
    <xf numFmtId="0" fontId="11" fillId="0" borderId="0" xfId="0" applyFont="1"/>
    <xf numFmtId="0" fontId="3" fillId="0" borderId="2" xfId="0" applyFont="1" applyBorder="1" applyAlignment="1">
      <alignment vertical="top" wrapText="1"/>
    </xf>
    <xf numFmtId="0" fontId="3" fillId="0" borderId="3" xfId="0" applyFont="1" applyBorder="1" applyAlignment="1">
      <alignment horizontal="right" wrapText="1"/>
    </xf>
    <xf numFmtId="0" fontId="3" fillId="0" borderId="4" xfId="0" applyFont="1" applyBorder="1" applyAlignment="1">
      <alignment horizontal="right" wrapText="1"/>
    </xf>
    <xf numFmtId="0" fontId="4"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3" fontId="3" fillId="0" borderId="3" xfId="0" applyNumberFormat="1" applyFont="1" applyBorder="1" applyAlignment="1">
      <alignment horizontal="right" wrapText="1"/>
    </xf>
    <xf numFmtId="3" fontId="3" fillId="0" borderId="4" xfId="0" applyNumberFormat="1" applyFont="1" applyBorder="1" applyAlignment="1">
      <alignment horizontal="right" wrapText="1"/>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4" fillId="0" borderId="9" xfId="0" applyFont="1" applyBorder="1" applyAlignment="1">
      <alignment vertical="top" wrapText="1"/>
    </xf>
    <xf numFmtId="3" fontId="3" fillId="0" borderId="5" xfId="0" applyNumberFormat="1" applyFont="1" applyBorder="1" applyAlignment="1">
      <alignment horizontal="right" wrapText="1"/>
    </xf>
    <xf numFmtId="3" fontId="3" fillId="0" borderId="10" xfId="0" applyNumberFormat="1" applyFont="1" applyBorder="1" applyAlignment="1">
      <alignment horizontal="right" wrapText="1"/>
    </xf>
    <xf numFmtId="3" fontId="11" fillId="0" borderId="3" xfId="0" applyNumberFormat="1" applyFont="1" applyBorder="1" applyAlignment="1">
      <alignment wrapText="1"/>
    </xf>
    <xf numFmtId="3" fontId="11" fillId="0" borderId="4" xfId="0" applyNumberFormat="1" applyFont="1" applyBorder="1" applyAlignment="1">
      <alignment wrapText="1"/>
    </xf>
    <xf numFmtId="3" fontId="16" fillId="0" borderId="3" xfId="0" applyNumberFormat="1" applyFont="1" applyBorder="1" applyAlignment="1">
      <alignment vertical="top" wrapText="1"/>
    </xf>
    <xf numFmtId="3" fontId="16" fillId="0" borderId="4" xfId="0" applyNumberFormat="1" applyFont="1" applyBorder="1" applyAlignment="1">
      <alignment vertical="top" wrapText="1"/>
    </xf>
    <xf numFmtId="0" fontId="11" fillId="0" borderId="9" xfId="0" applyFont="1" applyBorder="1" applyAlignment="1">
      <alignment vertical="top" wrapText="1"/>
    </xf>
    <xf numFmtId="3" fontId="11" fillId="0" borderId="5" xfId="0" applyNumberFormat="1" applyFont="1" applyBorder="1" applyAlignment="1">
      <alignment wrapText="1"/>
    </xf>
    <xf numFmtId="3" fontId="11" fillId="0" borderId="10" xfId="0" applyNumberFormat="1" applyFont="1" applyBorder="1" applyAlignment="1">
      <alignment wrapText="1"/>
    </xf>
    <xf numFmtId="0" fontId="11" fillId="0" borderId="14" xfId="0" applyFont="1" applyBorder="1" applyAlignment="1">
      <alignment vertical="top" wrapText="1"/>
    </xf>
    <xf numFmtId="0" fontId="12" fillId="0" borderId="14" xfId="0" applyFont="1" applyBorder="1" applyAlignment="1">
      <alignment horizontal="left" vertical="top" wrapText="1" indent="1"/>
    </xf>
    <xf numFmtId="0" fontId="10" fillId="0" borderId="9" xfId="0" applyFont="1" applyBorder="1" applyAlignment="1">
      <alignment horizontal="center" wrapText="1"/>
    </xf>
    <xf numFmtId="0" fontId="10" fillId="0" borderId="5" xfId="0" applyFont="1" applyBorder="1" applyAlignment="1">
      <alignment horizontal="center" wrapText="1"/>
    </xf>
    <xf numFmtId="0" fontId="10" fillId="0" borderId="10" xfId="0" applyFont="1" applyBorder="1" applyAlignment="1">
      <alignment horizontal="center" wrapText="1"/>
    </xf>
    <xf numFmtId="0" fontId="10" fillId="0" borderId="8" xfId="0" applyFont="1" applyBorder="1" applyAlignment="1">
      <alignment horizontal="center" wrapText="1"/>
    </xf>
    <xf numFmtId="0" fontId="0" fillId="0" borderId="1" xfId="0" applyBorder="1"/>
    <xf numFmtId="0" fontId="17" fillId="0" borderId="1" xfId="0" applyFont="1" applyBorder="1" applyAlignment="1">
      <alignment wrapText="1"/>
    </xf>
    <xf numFmtId="0" fontId="12" fillId="0" borderId="14" xfId="0" applyFont="1" applyBorder="1" applyAlignment="1">
      <alignment vertical="top" wrapText="1"/>
    </xf>
    <xf numFmtId="0" fontId="3" fillId="0" borderId="14"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11" fillId="0" borderId="15" xfId="0" applyFont="1" applyBorder="1" applyAlignment="1">
      <alignment vertical="top" wrapText="1"/>
    </xf>
    <xf numFmtId="0" fontId="13" fillId="0" borderId="0" xfId="0" applyFont="1" applyBorder="1" applyAlignment="1">
      <alignment wrapText="1"/>
    </xf>
    <xf numFmtId="0" fontId="11" fillId="0" borderId="1" xfId="0" applyFont="1" applyBorder="1" applyAlignment="1">
      <alignment vertical="top" wrapText="1"/>
    </xf>
    <xf numFmtId="0" fontId="12" fillId="0" borderId="1" xfId="0" applyFont="1" applyBorder="1" applyAlignment="1">
      <alignment horizontal="left" vertical="top" wrapText="1" indent="1"/>
    </xf>
    <xf numFmtId="0" fontId="9" fillId="0" borderId="0" xfId="0" applyFont="1" applyBorder="1"/>
    <xf numFmtId="0" fontId="9" fillId="0" borderId="0" xfId="0" applyFont="1"/>
    <xf numFmtId="0" fontId="10" fillId="2" borderId="1" xfId="0" applyFont="1" applyFill="1" applyBorder="1" applyAlignment="1">
      <alignment horizontal="center" wrapText="1"/>
    </xf>
    <xf numFmtId="0" fontId="14" fillId="0" borderId="0" xfId="0" applyFont="1" applyBorder="1" applyAlignment="1">
      <alignment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1" xfId="0" applyFont="1" applyBorder="1" applyAlignment="1">
      <alignment wrapText="1"/>
    </xf>
    <xf numFmtId="0" fontId="1" fillId="0" borderId="11" xfId="0" applyFont="1" applyBorder="1" applyAlignment="1">
      <alignment wrapText="1"/>
    </xf>
    <xf numFmtId="0" fontId="9" fillId="0" borderId="1" xfId="0" applyFont="1" applyBorder="1"/>
    <xf numFmtId="0" fontId="21" fillId="0" borderId="1" xfId="0" applyFont="1" applyBorder="1" applyAlignment="1">
      <alignment wrapText="1"/>
    </xf>
    <xf numFmtId="0" fontId="0" fillId="0" borderId="0" xfId="0" applyAlignment="1">
      <alignment horizontal="left"/>
    </xf>
    <xf numFmtId="0" fontId="0" fillId="0" borderId="8" xfId="0" applyBorder="1"/>
    <xf numFmtId="0" fontId="12" fillId="0" borderId="1" xfId="0" applyFont="1" applyBorder="1" applyAlignment="1">
      <alignment vertical="top" wrapText="1"/>
    </xf>
    <xf numFmtId="0" fontId="11" fillId="0" borderId="1" xfId="0" applyFont="1" applyBorder="1" applyAlignment="1">
      <alignment horizontal="left" vertical="top" wrapText="1" indent="1"/>
    </xf>
    <xf numFmtId="0" fontId="11" fillId="0" borderId="1" xfId="0" applyFont="1" applyBorder="1" applyAlignment="1">
      <alignment vertical="center" wrapText="1"/>
    </xf>
    <xf numFmtId="0" fontId="12" fillId="0" borderId="1" xfId="0" applyFont="1" applyBorder="1" applyAlignment="1">
      <alignmen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0" fillId="0" borderId="1" xfId="0" applyBorder="1" applyAlignment="1">
      <alignment horizontal="left" wrapText="1"/>
    </xf>
    <xf numFmtId="0" fontId="0" fillId="0" borderId="1" xfId="0" applyBorder="1" applyAlignment="1">
      <alignment wrapText="1"/>
    </xf>
    <xf numFmtId="0" fontId="0" fillId="0" borderId="12" xfId="0" applyBorder="1" applyAlignment="1"/>
    <xf numFmtId="0" fontId="0" fillId="0" borderId="13" xfId="0" applyBorder="1" applyAlignment="1"/>
    <xf numFmtId="0" fontId="0" fillId="0" borderId="0" xfId="0" applyBorder="1" applyAlignment="1"/>
    <xf numFmtId="0" fontId="13" fillId="0" borderId="1" xfId="0" applyFont="1" applyBorder="1"/>
    <xf numFmtId="0" fontId="14" fillId="0" borderId="1" xfId="0" applyFont="1" applyBorder="1"/>
    <xf numFmtId="0" fontId="14" fillId="0" borderId="1" xfId="0" applyFont="1" applyFill="1" applyBorder="1"/>
    <xf numFmtId="0" fontId="15" fillId="0" borderId="1" xfId="0" applyFont="1" applyBorder="1"/>
    <xf numFmtId="0" fontId="11" fillId="4" borderId="14" xfId="0" applyFont="1" applyFill="1" applyBorder="1" applyAlignment="1">
      <alignment vertical="top" wrapText="1"/>
    </xf>
    <xf numFmtId="0" fontId="12" fillId="4" borderId="14" xfId="0" applyFont="1" applyFill="1" applyBorder="1" applyAlignment="1">
      <alignment vertical="top" wrapText="1"/>
    </xf>
    <xf numFmtId="0" fontId="12" fillId="4" borderId="14" xfId="0" applyFont="1" applyFill="1" applyBorder="1" applyAlignment="1">
      <alignment horizontal="left" vertical="top" wrapText="1" indent="1"/>
    </xf>
    <xf numFmtId="0" fontId="11" fillId="4" borderId="15" xfId="0" applyFont="1" applyFill="1" applyBorder="1" applyAlignment="1">
      <alignment vertical="top" wrapText="1"/>
    </xf>
    <xf numFmtId="0" fontId="3" fillId="4" borderId="14" xfId="0" applyFont="1" applyFill="1" applyBorder="1" applyAlignment="1">
      <alignment vertical="top" wrapText="1"/>
    </xf>
    <xf numFmtId="0" fontId="4" fillId="4" borderId="14" xfId="0" applyFont="1" applyFill="1" applyBorder="1" applyAlignment="1">
      <alignment vertical="top" wrapText="1"/>
    </xf>
    <xf numFmtId="0" fontId="4" fillId="4" borderId="15" xfId="0" applyFont="1" applyFill="1" applyBorder="1" applyAlignment="1">
      <alignment vertical="top" wrapText="1"/>
    </xf>
    <xf numFmtId="0" fontId="0" fillId="0" borderId="16" xfId="0" applyBorder="1" applyAlignment="1"/>
    <xf numFmtId="0" fontId="0" fillId="4" borderId="1" xfId="0" applyFill="1" applyBorder="1"/>
    <xf numFmtId="0" fontId="0" fillId="0" borderId="1" xfId="0" applyBorder="1" applyAlignment="1">
      <alignment horizontal="left" indent="1"/>
    </xf>
    <xf numFmtId="0" fontId="0" fillId="4" borderId="1" xfId="0" applyFill="1" applyBorder="1" applyAlignment="1">
      <alignment horizontal="left" indent="1"/>
    </xf>
    <xf numFmtId="166" fontId="8" fillId="0" borderId="1" xfId="1" applyNumberFormat="1" applyFont="1" applyBorder="1"/>
    <xf numFmtId="164" fontId="0" fillId="0" borderId="1" xfId="0" applyNumberFormat="1" applyFill="1" applyBorder="1"/>
    <xf numFmtId="0" fontId="0" fillId="0" borderId="1" xfId="0" applyFill="1" applyBorder="1"/>
    <xf numFmtId="166" fontId="8" fillId="0" borderId="1" xfId="1" applyNumberFormat="1" applyFont="1" applyFill="1" applyBorder="1"/>
    <xf numFmtId="0" fontId="0" fillId="0" borderId="1" xfId="0" applyBorder="1" applyAlignment="1">
      <alignment horizontal="right"/>
    </xf>
    <xf numFmtId="0" fontId="0" fillId="0" borderId="1" xfId="0" applyBorder="1" applyAlignment="1">
      <alignment horizontal="left"/>
    </xf>
    <xf numFmtId="164" fontId="0" fillId="0" borderId="1" xfId="0" applyNumberFormat="1" applyBorder="1"/>
    <xf numFmtId="0" fontId="9" fillId="0" borderId="0" xfId="0" applyFont="1" applyBorder="1" applyAlignment="1"/>
    <xf numFmtId="0" fontId="0" fillId="4" borderId="1" xfId="0" applyFill="1" applyBorder="1" applyAlignment="1">
      <alignment horizontal="left"/>
    </xf>
    <xf numFmtId="0" fontId="10" fillId="0" borderId="1" xfId="0" applyFont="1" applyBorder="1" applyAlignment="1">
      <alignment vertical="top" wrapText="1"/>
    </xf>
    <xf numFmtId="0" fontId="12" fillId="0" borderId="1" xfId="0" applyFont="1" applyBorder="1" applyAlignment="1">
      <alignment horizontal="right" vertical="center" wrapText="1"/>
    </xf>
    <xf numFmtId="0" fontId="10" fillId="0" borderId="1" xfId="0" applyFont="1" applyBorder="1" applyAlignment="1">
      <alignment horizontal="left" vertical="top" wrapText="1" indent="1"/>
    </xf>
    <xf numFmtId="0" fontId="12" fillId="0" borderId="1" xfId="0" applyFont="1" applyBorder="1" applyAlignment="1">
      <alignment horizontal="left" vertical="center" indent="3"/>
    </xf>
    <xf numFmtId="0" fontId="12" fillId="0" borderId="1" xfId="0" applyFont="1" applyBorder="1" applyAlignment="1">
      <alignment horizontal="left" vertical="center"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1"/>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3" fontId="11" fillId="0" borderId="1" xfId="0" applyNumberFormat="1" applyFont="1" applyBorder="1" applyAlignment="1">
      <alignment horizontal="center" vertical="top" wrapText="1"/>
    </xf>
    <xf numFmtId="0" fontId="11" fillId="0" borderId="1" xfId="0" applyFont="1" applyBorder="1" applyAlignment="1">
      <alignment horizontal="left" vertical="top" wrapText="1" indent="2"/>
    </xf>
    <xf numFmtId="0" fontId="10" fillId="0" borderId="1" xfId="0" applyFont="1" applyBorder="1" applyAlignment="1">
      <alignment horizontal="left" vertical="top" wrapText="1"/>
    </xf>
    <xf numFmtId="0" fontId="12" fillId="0" borderId="1" xfId="0" applyFont="1" applyBorder="1" applyAlignment="1">
      <alignment horizontal="center" vertical="top" wrapText="1"/>
    </xf>
    <xf numFmtId="0" fontId="14" fillId="0" borderId="1" xfId="0" applyFont="1" applyBorder="1" applyAlignment="1">
      <alignment horizontal="right"/>
    </xf>
    <xf numFmtId="0" fontId="10" fillId="4" borderId="1" xfId="0" applyFont="1" applyFill="1" applyBorder="1" applyAlignment="1">
      <alignment vertical="top" wrapText="1"/>
    </xf>
    <xf numFmtId="0" fontId="12" fillId="4" borderId="1" xfId="0" applyFont="1" applyFill="1" applyBorder="1" applyAlignment="1">
      <alignment horizontal="left" vertical="top" wrapText="1" indent="1"/>
    </xf>
    <xf numFmtId="0" fontId="12" fillId="4" borderId="1" xfId="0" applyFont="1" applyFill="1" applyBorder="1" applyAlignment="1">
      <alignment vertical="top" wrapText="1"/>
    </xf>
    <xf numFmtId="0" fontId="11" fillId="4" borderId="1" xfId="0" applyFont="1" applyFill="1" applyBorder="1" applyAlignment="1">
      <alignment horizontal="left" vertical="top" wrapText="1" indent="1"/>
    </xf>
    <xf numFmtId="0" fontId="10" fillId="4" borderId="1" xfId="0" applyFont="1" applyFill="1" applyBorder="1" applyAlignment="1">
      <alignment horizontal="left" vertical="top" wrapText="1" indent="1"/>
    </xf>
    <xf numFmtId="0" fontId="12" fillId="4" borderId="1" xfId="0" applyFont="1" applyFill="1" applyBorder="1" applyAlignment="1">
      <alignment horizontal="left" vertical="center" indent="3"/>
    </xf>
    <xf numFmtId="0" fontId="12" fillId="4" borderId="1" xfId="0" applyFont="1" applyFill="1" applyBorder="1" applyAlignment="1">
      <alignment horizontal="left" vertical="center" indent="2"/>
    </xf>
    <xf numFmtId="0" fontId="11" fillId="4" borderId="1" xfId="0" applyFont="1" applyFill="1" applyBorder="1" applyAlignment="1">
      <alignment horizontal="left" vertical="center" indent="2"/>
    </xf>
    <xf numFmtId="0" fontId="10" fillId="4" borderId="1" xfId="0" applyFont="1" applyFill="1" applyBorder="1" applyAlignment="1">
      <alignment horizontal="left" vertical="center" indent="1"/>
    </xf>
    <xf numFmtId="0" fontId="11" fillId="3" borderId="1" xfId="0" applyFont="1" applyFill="1" applyBorder="1" applyAlignment="1">
      <alignment vertical="top" wrapText="1"/>
    </xf>
    <xf numFmtId="0" fontId="12" fillId="3" borderId="1" xfId="0" applyFont="1" applyFill="1" applyBorder="1" applyAlignment="1">
      <alignment horizontal="left" vertical="top" wrapText="1" indent="1"/>
    </xf>
    <xf numFmtId="0" fontId="10" fillId="5" borderId="1" xfId="0" applyFont="1" applyFill="1" applyBorder="1" applyAlignment="1">
      <alignment horizontal="center" wrapText="1"/>
    </xf>
    <xf numFmtId="0" fontId="11" fillId="2" borderId="1" xfId="0" applyFont="1" applyFill="1" applyBorder="1" applyAlignment="1">
      <alignment vertical="top" wrapText="1"/>
    </xf>
    <xf numFmtId="0" fontId="12" fillId="2" borderId="1" xfId="0" applyFont="1" applyFill="1" applyBorder="1" applyAlignment="1">
      <alignment horizontal="left" vertical="top" wrapText="1" indent="1"/>
    </xf>
    <xf numFmtId="43" fontId="14" fillId="3" borderId="1" xfId="0" applyNumberFormat="1" applyFont="1" applyFill="1" applyBorder="1" applyAlignment="1">
      <alignment horizontal="right" wrapText="1"/>
    </xf>
    <xf numFmtId="43" fontId="15" fillId="3" borderId="1" xfId="0" applyNumberFormat="1" applyFont="1" applyFill="1" applyBorder="1" applyAlignment="1">
      <alignment horizontal="right" wrapText="1"/>
    </xf>
    <xf numFmtId="43" fontId="12" fillId="3" borderId="1" xfId="0" applyNumberFormat="1" applyFont="1" applyFill="1" applyBorder="1" applyAlignment="1">
      <alignment horizontal="left" vertical="top" wrapText="1" indent="1"/>
    </xf>
    <xf numFmtId="0" fontId="11" fillId="3" borderId="1" xfId="0" applyFont="1" applyFill="1" applyBorder="1" applyAlignment="1">
      <alignment horizontal="right" wrapText="1"/>
    </xf>
    <xf numFmtId="43" fontId="11" fillId="2" borderId="1" xfId="0" applyNumberFormat="1" applyFont="1" applyFill="1" applyBorder="1" applyAlignment="1">
      <alignment vertical="top" wrapText="1"/>
    </xf>
    <xf numFmtId="43" fontId="11" fillId="3" borderId="1" xfId="0" applyNumberFormat="1" applyFont="1" applyFill="1" applyBorder="1" applyAlignment="1">
      <alignment horizontal="right" wrapText="1"/>
    </xf>
    <xf numFmtId="43" fontId="11" fillId="3" borderId="1" xfId="0" applyNumberFormat="1" applyFont="1" applyFill="1" applyBorder="1" applyAlignment="1">
      <alignment vertical="top" wrapText="1"/>
    </xf>
    <xf numFmtId="43" fontId="11" fillId="3" borderId="1" xfId="0" applyNumberFormat="1" applyFont="1" applyFill="1" applyBorder="1" applyAlignment="1">
      <alignment horizontal="right" vertical="top" wrapText="1"/>
    </xf>
    <xf numFmtId="43" fontId="12" fillId="2" borderId="1" xfId="0" applyNumberFormat="1" applyFont="1" applyFill="1" applyBorder="1" applyAlignment="1">
      <alignment horizontal="left" vertical="top" wrapText="1" indent="1"/>
    </xf>
    <xf numFmtId="0" fontId="10" fillId="6" borderId="1" xfId="0" applyFont="1" applyFill="1" applyBorder="1" applyAlignment="1">
      <alignment horizont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2" fontId="11" fillId="3" borderId="1" xfId="0" applyNumberFormat="1" applyFont="1" applyFill="1" applyBorder="1" applyAlignment="1">
      <alignment horizontal="right" wrapText="1"/>
    </xf>
    <xf numFmtId="4" fontId="14" fillId="3" borderId="1" xfId="0" applyNumberFormat="1" applyFont="1" applyFill="1" applyBorder="1" applyAlignment="1">
      <alignment horizontal="right" wrapText="1"/>
    </xf>
    <xf numFmtId="0" fontId="11" fillId="3" borderId="1" xfId="0" applyFont="1" applyFill="1" applyBorder="1" applyAlignment="1">
      <alignment horizontal="center" wrapText="1"/>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4" fillId="3" borderId="1" xfId="0" applyFont="1" applyFill="1" applyBorder="1" applyAlignment="1">
      <alignment horizontal="right" wrapText="1"/>
    </xf>
    <xf numFmtId="0" fontId="12" fillId="2" borderId="1" xfId="0" applyFont="1" applyFill="1" applyBorder="1" applyAlignment="1">
      <alignment vertical="top" wrapText="1"/>
    </xf>
    <xf numFmtId="0" fontId="11" fillId="2" borderId="1" xfId="0" applyFont="1" applyFill="1" applyBorder="1" applyAlignment="1">
      <alignment horizontal="left" vertical="top" wrapText="1" indent="1"/>
    </xf>
    <xf numFmtId="165" fontId="11" fillId="3" borderId="1" xfId="0" applyNumberFormat="1" applyFont="1" applyFill="1" applyBorder="1" applyAlignment="1">
      <alignment horizontal="right" vertical="top" wrapText="1"/>
    </xf>
    <xf numFmtId="0" fontId="18" fillId="3" borderId="1" xfId="0" applyFont="1" applyFill="1" applyBorder="1" applyAlignment="1">
      <alignment horizontal="right" vertical="top" wrapText="1"/>
    </xf>
    <xf numFmtId="2" fontId="11" fillId="3" borderId="1" xfId="0" applyNumberFormat="1" applyFont="1" applyFill="1" applyBorder="1" applyAlignment="1">
      <alignment horizontal="right" vertical="top" wrapText="1"/>
    </xf>
    <xf numFmtId="4" fontId="15" fillId="3" borderId="1" xfId="0" applyNumberFormat="1" applyFont="1" applyFill="1" applyBorder="1" applyAlignment="1">
      <alignment horizontal="right" wrapText="1"/>
    </xf>
    <xf numFmtId="0" fontId="15" fillId="3" borderId="1" xfId="0" applyFont="1" applyFill="1" applyBorder="1" applyAlignment="1">
      <alignment horizontal="right" wrapText="1"/>
    </xf>
    <xf numFmtId="0" fontId="12" fillId="3" borderId="1" xfId="0" applyFont="1" applyFill="1" applyBorder="1" applyAlignment="1">
      <alignment vertical="top" wrapText="1"/>
    </xf>
    <xf numFmtId="166" fontId="11" fillId="3" borderId="1" xfId="1" applyNumberFormat="1" applyFont="1" applyFill="1" applyBorder="1" applyAlignment="1">
      <alignment horizontal="right" vertical="top" wrapText="1"/>
    </xf>
    <xf numFmtId="166" fontId="11" fillId="3" borderId="1" xfId="1" applyNumberFormat="1" applyFont="1" applyFill="1" applyBorder="1" applyAlignment="1">
      <alignment horizontal="center" vertical="top" wrapText="1"/>
    </xf>
    <xf numFmtId="165" fontId="11" fillId="3" borderId="1" xfId="0" applyNumberFormat="1" applyFont="1" applyFill="1" applyBorder="1" applyAlignment="1">
      <alignment horizontal="center" vertical="top" wrapText="1"/>
    </xf>
    <xf numFmtId="0" fontId="11" fillId="3" borderId="1" xfId="0" applyFont="1" applyFill="1" applyBorder="1" applyAlignment="1">
      <alignment horizontal="left" vertical="top" wrapText="1" indent="1"/>
    </xf>
    <xf numFmtId="0" fontId="14" fillId="7" borderId="1" xfId="0" applyFont="1" applyFill="1" applyBorder="1"/>
    <xf numFmtId="0" fontId="14" fillId="7" borderId="1" xfId="0" applyFont="1" applyFill="1" applyBorder="1" applyAlignment="1">
      <alignment horizontal="right"/>
    </xf>
    <xf numFmtId="0" fontId="0" fillId="7" borderId="0" xfId="0" applyFill="1"/>
    <xf numFmtId="0" fontId="12" fillId="7" borderId="1" xfId="0" applyFont="1" applyFill="1" applyBorder="1" applyAlignment="1">
      <alignment vertical="center" wrapText="1"/>
    </xf>
    <xf numFmtId="0" fontId="11" fillId="7" borderId="1" xfId="0" applyFont="1" applyFill="1" applyBorder="1" applyAlignment="1">
      <alignment vertical="center" wrapText="1"/>
    </xf>
    <xf numFmtId="0" fontId="0" fillId="7" borderId="1" xfId="0" applyFill="1" applyBorder="1"/>
    <xf numFmtId="0" fontId="15" fillId="7" borderId="1" xfId="0" applyFont="1" applyFill="1" applyBorder="1" applyAlignment="1">
      <alignment horizontal="right" wrapText="1"/>
    </xf>
    <xf numFmtId="0" fontId="12" fillId="7" borderId="1" xfId="0" applyFont="1" applyFill="1" applyBorder="1" applyAlignment="1">
      <alignment horizontal="left" vertical="center" wrapText="1"/>
    </xf>
    <xf numFmtId="43" fontId="11" fillId="7" borderId="1" xfId="1" applyFont="1" applyFill="1" applyBorder="1" applyAlignment="1">
      <alignment vertical="center" wrapText="1"/>
    </xf>
    <xf numFmtId="0" fontId="11" fillId="7" borderId="1" xfId="0" applyFont="1" applyFill="1" applyBorder="1" applyAlignment="1">
      <alignment horizontal="center" vertical="top" wrapText="1"/>
    </xf>
    <xf numFmtId="0" fontId="10" fillId="7" borderId="1" xfId="0" applyFont="1" applyFill="1" applyBorder="1" applyAlignment="1">
      <alignment vertical="top" wrapText="1"/>
    </xf>
    <xf numFmtId="0" fontId="14" fillId="7" borderId="1" xfId="0" applyFont="1" applyFill="1" applyBorder="1" applyAlignment="1">
      <alignment horizontal="right" wrapText="1"/>
    </xf>
    <xf numFmtId="4" fontId="14" fillId="7" borderId="1" xfId="0" applyNumberFormat="1" applyFont="1" applyFill="1" applyBorder="1" applyAlignment="1">
      <alignment horizontal="right" wrapText="1"/>
    </xf>
    <xf numFmtId="0" fontId="18" fillId="7" borderId="1" xfId="0" applyFont="1" applyFill="1" applyBorder="1" applyAlignment="1">
      <alignment horizontal="center" vertical="top" wrapText="1"/>
    </xf>
    <xf numFmtId="3" fontId="11" fillId="7" borderId="1" xfId="0" applyNumberFormat="1" applyFont="1" applyFill="1" applyBorder="1" applyAlignment="1">
      <alignment horizontal="center" vertical="top" wrapText="1"/>
    </xf>
    <xf numFmtId="3" fontId="14" fillId="7" borderId="1" xfId="0" applyNumberFormat="1" applyFont="1" applyFill="1" applyBorder="1" applyAlignment="1">
      <alignment horizontal="right" wrapText="1"/>
    </xf>
    <xf numFmtId="0" fontId="12" fillId="7" borderId="1" xfId="0" applyFont="1" applyFill="1" applyBorder="1" applyAlignment="1">
      <alignment horizontal="center" vertical="top" wrapText="1"/>
    </xf>
    <xf numFmtId="0" fontId="19" fillId="7" borderId="1" xfId="0" applyFont="1" applyFill="1" applyBorder="1" applyAlignment="1">
      <alignment horizontal="center" vertical="top" wrapText="1"/>
    </xf>
    <xf numFmtId="0" fontId="10" fillId="7" borderId="1" xfId="0" applyFont="1" applyFill="1" applyBorder="1" applyAlignment="1">
      <alignment horizontal="center" wrapText="1"/>
    </xf>
    <xf numFmtId="0" fontId="0" fillId="7" borderId="1" xfId="0" applyFill="1" applyBorder="1" applyAlignment="1">
      <alignment horizontal="right"/>
    </xf>
    <xf numFmtId="43" fontId="8" fillId="7" borderId="1" xfId="1" applyFont="1" applyFill="1" applyBorder="1" applyAlignment="1">
      <alignment horizontal="right"/>
    </xf>
    <xf numFmtId="43" fontId="8" fillId="7" borderId="1" xfId="1" applyFont="1" applyFill="1" applyBorder="1"/>
    <xf numFmtId="0" fontId="15" fillId="7" borderId="1" xfId="0" applyFont="1" applyFill="1" applyBorder="1" applyAlignment="1">
      <alignment horizontal="right"/>
    </xf>
    <xf numFmtId="0" fontId="20" fillId="7" borderId="1" xfId="0" applyFont="1" applyFill="1" applyBorder="1"/>
    <xf numFmtId="0" fontId="14" fillId="7" borderId="17" xfId="0" applyFont="1" applyFill="1" applyBorder="1" applyAlignment="1">
      <alignment horizontal="right"/>
    </xf>
    <xf numFmtId="0" fontId="14" fillId="7" borderId="18" xfId="0" applyFont="1" applyFill="1" applyBorder="1" applyAlignment="1">
      <alignment horizontal="right"/>
    </xf>
    <xf numFmtId="0" fontId="15" fillId="7" borderId="19" xfId="0" applyFont="1" applyFill="1" applyBorder="1" applyAlignment="1">
      <alignment horizontal="right"/>
    </xf>
    <xf numFmtId="0" fontId="15" fillId="7" borderId="20" xfId="0" applyFont="1" applyFill="1" applyBorder="1" applyAlignment="1">
      <alignment horizontal="right"/>
    </xf>
    <xf numFmtId="0" fontId="14" fillId="7" borderId="19" xfId="0" applyFont="1" applyFill="1" applyBorder="1" applyAlignment="1">
      <alignment horizontal="right"/>
    </xf>
    <xf numFmtId="0" fontId="14" fillId="7" borderId="20" xfId="0" applyFont="1" applyFill="1" applyBorder="1" applyAlignment="1">
      <alignment horizontal="right"/>
    </xf>
    <xf numFmtId="4" fontId="14" fillId="7" borderId="19" xfId="0" applyNumberFormat="1" applyFont="1" applyFill="1" applyBorder="1" applyAlignment="1">
      <alignment horizontal="right"/>
    </xf>
    <xf numFmtId="4" fontId="14" fillId="7" borderId="20" xfId="0" applyNumberFormat="1" applyFont="1" applyFill="1" applyBorder="1" applyAlignment="1">
      <alignment horizontal="right"/>
    </xf>
    <xf numFmtId="4" fontId="15" fillId="7" borderId="19" xfId="0" applyNumberFormat="1" applyFont="1" applyFill="1" applyBorder="1" applyAlignment="1">
      <alignment horizontal="right"/>
    </xf>
    <xf numFmtId="4" fontId="15" fillId="7" borderId="20" xfId="0" applyNumberFormat="1" applyFont="1" applyFill="1" applyBorder="1" applyAlignment="1">
      <alignment horizontal="right"/>
    </xf>
    <xf numFmtId="0" fontId="0" fillId="7" borderId="19" xfId="0" applyFill="1" applyBorder="1"/>
    <xf numFmtId="0" fontId="0" fillId="7" borderId="20" xfId="0" applyFill="1" applyBorder="1"/>
    <xf numFmtId="0" fontId="20" fillId="7" borderId="19" xfId="0" applyFont="1" applyFill="1" applyBorder="1"/>
    <xf numFmtId="0" fontId="20" fillId="7" borderId="20" xfId="0" applyFont="1" applyFill="1" applyBorder="1"/>
    <xf numFmtId="4" fontId="14" fillId="7" borderId="17" xfId="0" applyNumberFormat="1" applyFont="1" applyFill="1" applyBorder="1" applyAlignment="1">
      <alignment horizontal="right"/>
    </xf>
    <xf numFmtId="4" fontId="14" fillId="7" borderId="18" xfId="0" applyNumberFormat="1" applyFont="1" applyFill="1" applyBorder="1" applyAlignment="1">
      <alignment horizontal="right"/>
    </xf>
    <xf numFmtId="0" fontId="20" fillId="7" borderId="19" xfId="0" applyFont="1" applyFill="1" applyBorder="1" applyAlignment="1">
      <alignment horizontal="right"/>
    </xf>
    <xf numFmtId="0" fontId="18" fillId="0" borderId="18" xfId="0" applyFont="1" applyBorder="1" applyAlignment="1">
      <alignment horizontal="right" wrapText="1"/>
    </xf>
    <xf numFmtId="0" fontId="14" fillId="0" borderId="20" xfId="0" applyFont="1" applyBorder="1" applyAlignment="1">
      <alignment horizontal="right" wrapText="1"/>
    </xf>
    <xf numFmtId="0" fontId="15" fillId="0" borderId="20" xfId="0" applyFont="1" applyBorder="1" applyAlignment="1">
      <alignment horizontal="right" wrapText="1"/>
    </xf>
    <xf numFmtId="0" fontId="19" fillId="0" borderId="20" xfId="0" applyFont="1" applyBorder="1" applyAlignment="1">
      <alignment horizontal="right" wrapText="1"/>
    </xf>
    <xf numFmtId="0" fontId="18" fillId="0" borderId="21" xfId="0" applyFont="1" applyBorder="1" applyAlignment="1">
      <alignment horizontal="right" wrapText="1"/>
    </xf>
    <xf numFmtId="0" fontId="18" fillId="0" borderId="19" xfId="0" applyFont="1" applyBorder="1" applyAlignment="1">
      <alignment horizontal="right" wrapText="1"/>
    </xf>
    <xf numFmtId="0" fontId="14" fillId="0" borderId="21" xfId="0" applyFont="1" applyBorder="1" applyAlignment="1">
      <alignment horizontal="right" wrapText="1"/>
    </xf>
    <xf numFmtId="0" fontId="14" fillId="0" borderId="19" xfId="0" applyFont="1" applyBorder="1" applyAlignment="1">
      <alignment horizontal="right" wrapText="1"/>
    </xf>
    <xf numFmtId="0" fontId="15" fillId="0" borderId="21" xfId="0" applyFont="1" applyBorder="1" applyAlignment="1">
      <alignment horizontal="right" wrapText="1"/>
    </xf>
    <xf numFmtId="0" fontId="15" fillId="0" borderId="19" xfId="0" applyFont="1" applyBorder="1" applyAlignment="1">
      <alignment horizontal="right" wrapText="1"/>
    </xf>
    <xf numFmtId="0" fontId="0" fillId="0" borderId="21" xfId="0" applyBorder="1" applyAlignment="1">
      <alignment wrapText="1"/>
    </xf>
    <xf numFmtId="0" fontId="0" fillId="0" borderId="19" xfId="0" applyBorder="1" applyAlignment="1">
      <alignment wrapText="1"/>
    </xf>
    <xf numFmtId="43" fontId="0" fillId="0" borderId="0" xfId="0" applyNumberFormat="1"/>
    <xf numFmtId="10" fontId="0" fillId="0" borderId="0" xfId="0" applyNumberFormat="1"/>
    <xf numFmtId="0" fontId="13" fillId="0" borderId="6" xfId="0" applyFont="1" applyBorder="1" applyAlignment="1">
      <alignment horizontal="left" wrapText="1"/>
    </xf>
    <xf numFmtId="0" fontId="13" fillId="0" borderId="0" xfId="0" applyFont="1" applyBorder="1" applyAlignment="1">
      <alignment horizontal="left" wrapText="1"/>
    </xf>
    <xf numFmtId="0" fontId="7" fillId="5" borderId="1" xfId="0" applyFont="1" applyFill="1" applyBorder="1" applyAlignment="1">
      <alignment horizontal="center" wrapText="1"/>
    </xf>
    <xf numFmtId="0" fontId="21" fillId="5" borderId="7" xfId="0" applyFont="1" applyFill="1" applyBorder="1" applyAlignment="1">
      <alignment horizontal="center" wrapText="1"/>
    </xf>
    <xf numFmtId="0" fontId="21" fillId="5" borderId="5" xfId="0" applyFont="1" applyFill="1" applyBorder="1" applyAlignment="1">
      <alignment horizontal="center" wrapText="1"/>
    </xf>
    <xf numFmtId="0" fontId="16" fillId="0" borderId="0" xfId="0" applyFont="1" applyBorder="1" applyAlignment="1">
      <alignment horizontal="justify" wrapText="1"/>
    </xf>
    <xf numFmtId="0" fontId="7" fillId="6" borderId="1" xfId="0" applyFont="1" applyFill="1" applyBorder="1" applyAlignment="1">
      <alignment horizontal="center" wrapText="1"/>
    </xf>
    <xf numFmtId="0" fontId="17" fillId="6" borderId="1" xfId="0" applyFont="1" applyFill="1" applyBorder="1" applyAlignment="1">
      <alignment horizontal="center" wrapText="1"/>
    </xf>
    <xf numFmtId="0" fontId="11" fillId="0" borderId="6" xfId="0" applyFont="1" applyBorder="1" applyAlignment="1">
      <alignment horizontal="left" wrapText="1"/>
    </xf>
    <xf numFmtId="0" fontId="11" fillId="0" borderId="0" xfId="0" applyFont="1" applyBorder="1" applyAlignment="1">
      <alignment horizontal="left" wrapText="1"/>
    </xf>
    <xf numFmtId="0" fontId="17" fillId="5" borderId="7" xfId="0" applyFont="1" applyFill="1" applyBorder="1" applyAlignment="1">
      <alignment horizontal="center" wrapText="1"/>
    </xf>
    <xf numFmtId="0" fontId="17" fillId="5" borderId="5" xfId="0" applyFont="1" applyFill="1" applyBorder="1" applyAlignment="1">
      <alignment horizontal="center" wrapText="1"/>
    </xf>
    <xf numFmtId="0" fontId="11" fillId="0" borderId="0" xfId="0" applyFont="1" applyFill="1" applyBorder="1" applyAlignment="1">
      <alignment horizontal="left" vertical="center" wrapText="1"/>
    </xf>
    <xf numFmtId="0" fontId="7" fillId="2" borderId="1" xfId="0" applyFont="1" applyFill="1" applyBorder="1" applyAlignment="1">
      <alignment horizontal="center" wrapText="1"/>
    </xf>
    <xf numFmtId="0" fontId="9" fillId="2" borderId="1" xfId="0" applyFont="1" applyFill="1" applyBorder="1" applyAlignment="1">
      <alignment horizontal="center" wrapText="1"/>
    </xf>
    <xf numFmtId="0" fontId="13" fillId="2" borderId="1"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0" borderId="6" xfId="0" applyFont="1" applyBorder="1" applyAlignment="1">
      <alignment horizontal="center" wrapText="1"/>
    </xf>
    <xf numFmtId="0" fontId="13" fillId="0" borderId="0" xfId="0" applyFont="1" applyBorder="1" applyAlignment="1">
      <alignment horizontal="center" wrapText="1"/>
    </xf>
    <xf numFmtId="0" fontId="21" fillId="2" borderId="1" xfId="0" applyFont="1" applyFill="1" applyBorder="1" applyAlignment="1">
      <alignment horizontal="center" wrapText="1"/>
    </xf>
    <xf numFmtId="0" fontId="6" fillId="2" borderId="1" xfId="0" applyFont="1" applyFill="1" applyBorder="1" applyAlignment="1">
      <alignment horizontal="center" wrapText="1"/>
    </xf>
    <xf numFmtId="0" fontId="7" fillId="0" borderId="1" xfId="0" applyFont="1" applyBorder="1" applyAlignment="1">
      <alignment horizontal="center" wrapText="1"/>
    </xf>
    <xf numFmtId="0" fontId="9" fillId="0" borderId="1" xfId="0" applyFont="1" applyBorder="1" applyAlignment="1">
      <alignment horizontal="left"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17" fillId="2" borderId="7" xfId="0" applyFont="1" applyFill="1" applyBorder="1" applyAlignment="1">
      <alignment horizontal="center" wrapText="1"/>
    </xf>
    <xf numFmtId="0" fontId="17" fillId="2" borderId="5"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colors>
    <mruColors>
      <color rgb="FF3399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1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cols>
    <col min="1" max="1" width="9.140625" style="4"/>
    <col min="2" max="2" width="25.28515625" customWidth="1"/>
    <col min="3" max="18" width="10.7109375" customWidth="1"/>
  </cols>
  <sheetData>
    <row r="1" spans="1:18">
      <c r="A1" s="206" t="s">
        <v>0</v>
      </c>
      <c r="B1" s="207"/>
    </row>
    <row r="2" spans="1:18" ht="15" customHeight="1">
      <c r="A2" s="206" t="s">
        <v>1</v>
      </c>
      <c r="B2" s="207"/>
    </row>
    <row r="3" spans="1:18" s="45" customFormat="1">
      <c r="A3" s="44"/>
      <c r="B3" s="209"/>
      <c r="C3" s="208" t="s">
        <v>205</v>
      </c>
      <c r="D3" s="208"/>
      <c r="E3" s="208" t="s">
        <v>192</v>
      </c>
      <c r="F3" s="208"/>
      <c r="G3" s="208" t="s">
        <v>193</v>
      </c>
      <c r="H3" s="208"/>
      <c r="I3" s="208" t="s">
        <v>194</v>
      </c>
      <c r="J3" s="208"/>
      <c r="K3" s="208" t="s">
        <v>195</v>
      </c>
      <c r="L3" s="208"/>
      <c r="M3" s="208" t="s">
        <v>196</v>
      </c>
      <c r="N3" s="208"/>
      <c r="O3" s="208" t="s">
        <v>197</v>
      </c>
      <c r="P3" s="208"/>
      <c r="Q3" s="208" t="s">
        <v>190</v>
      </c>
      <c r="R3" s="208"/>
    </row>
    <row r="4" spans="1:18" s="45" customFormat="1">
      <c r="A4" s="44"/>
      <c r="B4" s="210"/>
      <c r="C4" s="118">
        <v>2009</v>
      </c>
      <c r="D4" s="118">
        <v>2010</v>
      </c>
      <c r="E4" s="118">
        <v>2009</v>
      </c>
      <c r="F4" s="118">
        <v>2010</v>
      </c>
      <c r="G4" s="118">
        <v>2009</v>
      </c>
      <c r="H4" s="118">
        <v>2010</v>
      </c>
      <c r="I4" s="118">
        <v>2009</v>
      </c>
      <c r="J4" s="118">
        <v>2010</v>
      </c>
      <c r="K4" s="118">
        <v>2009</v>
      </c>
      <c r="L4" s="118">
        <v>2010</v>
      </c>
      <c r="M4" s="118">
        <v>2009</v>
      </c>
      <c r="N4" s="118">
        <v>2010</v>
      </c>
      <c r="O4" s="118">
        <v>2009</v>
      </c>
      <c r="P4" s="118">
        <v>2010</v>
      </c>
      <c r="Q4" s="118">
        <v>2009</v>
      </c>
      <c r="R4" s="118">
        <v>2010</v>
      </c>
    </row>
    <row r="5" spans="1:18">
      <c r="B5" s="42" t="s">
        <v>2</v>
      </c>
      <c r="C5" s="125"/>
      <c r="D5" s="125"/>
      <c r="E5" s="125"/>
      <c r="F5" s="125"/>
      <c r="G5" s="126">
        <f>683407/1000000</f>
        <v>0.68340699999999999</v>
      </c>
      <c r="H5" s="126">
        <f>695822/1000000</f>
        <v>0.69582200000000005</v>
      </c>
      <c r="I5" s="121">
        <v>1170</v>
      </c>
      <c r="J5" s="121">
        <v>1186</v>
      </c>
      <c r="K5" s="125"/>
      <c r="L5" s="125"/>
      <c r="M5" s="125"/>
      <c r="N5" s="125"/>
      <c r="O5" s="127">
        <v>169.94</v>
      </c>
      <c r="P5" s="127">
        <v>173.51</v>
      </c>
      <c r="Q5" s="126">
        <v>20.45</v>
      </c>
      <c r="R5" s="126">
        <v>20.65</v>
      </c>
    </row>
    <row r="6" spans="1:18" ht="24">
      <c r="B6" s="42" t="s">
        <v>209</v>
      </c>
      <c r="C6" s="125"/>
      <c r="D6" s="125"/>
      <c r="E6" s="125"/>
      <c r="F6" s="125"/>
      <c r="G6" s="126">
        <v>61.22</v>
      </c>
      <c r="H6" s="126">
        <v>72.48</v>
      </c>
      <c r="I6" s="121">
        <v>65502.7</v>
      </c>
      <c r="J6" s="121">
        <v>78756.3</v>
      </c>
      <c r="K6" s="125"/>
      <c r="L6" s="125"/>
      <c r="M6" s="125"/>
      <c r="N6" s="125"/>
      <c r="O6" s="127">
        <v>12110</v>
      </c>
      <c r="P6" s="127">
        <v>14067</v>
      </c>
      <c r="Q6" s="126">
        <v>4835</v>
      </c>
      <c r="R6" s="126">
        <v>5604</v>
      </c>
    </row>
    <row r="7" spans="1:18" ht="24">
      <c r="B7" s="42" t="s">
        <v>212</v>
      </c>
      <c r="C7" s="125"/>
      <c r="D7" s="125"/>
      <c r="E7" s="125"/>
      <c r="F7" s="125"/>
      <c r="G7" s="126">
        <v>89655</v>
      </c>
      <c r="H7" s="126">
        <v>104127</v>
      </c>
      <c r="I7" s="121">
        <v>55985</v>
      </c>
      <c r="J7" s="121">
        <v>66405</v>
      </c>
      <c r="K7" s="125"/>
      <c r="L7" s="125"/>
      <c r="M7" s="125"/>
      <c r="N7" s="125"/>
      <c r="O7" s="127">
        <v>75764.771099999998</v>
      </c>
      <c r="P7" s="127">
        <v>89500.215599999996</v>
      </c>
      <c r="Q7" s="126">
        <v>236445</v>
      </c>
      <c r="R7" s="126">
        <v>271346</v>
      </c>
    </row>
    <row r="8" spans="1:18">
      <c r="B8" s="42" t="s">
        <v>3</v>
      </c>
      <c r="C8" s="125"/>
      <c r="D8" s="125"/>
      <c r="E8" s="125"/>
      <c r="F8" s="125"/>
      <c r="G8" s="126">
        <v>4.0999999999999996</v>
      </c>
      <c r="H8" s="126">
        <v>9.1</v>
      </c>
      <c r="I8" s="121">
        <v>10.9</v>
      </c>
      <c r="J8" s="121">
        <v>12</v>
      </c>
      <c r="K8" s="125"/>
      <c r="L8" s="125"/>
      <c r="M8" s="125"/>
      <c r="N8" s="125"/>
      <c r="O8" s="127">
        <v>20.8</v>
      </c>
      <c r="P8" s="127">
        <v>11.5</v>
      </c>
      <c r="Q8" s="126">
        <v>3.4</v>
      </c>
      <c r="R8" s="126">
        <v>5.9</v>
      </c>
    </row>
    <row r="9" spans="1:18">
      <c r="B9" s="42" t="s">
        <v>4</v>
      </c>
      <c r="C9" s="125"/>
      <c r="D9" s="125"/>
      <c r="E9" s="125"/>
      <c r="F9" s="125"/>
      <c r="G9" s="128"/>
      <c r="H9" s="128"/>
      <c r="I9" s="121"/>
      <c r="J9" s="121"/>
      <c r="K9" s="125"/>
      <c r="L9" s="125"/>
      <c r="M9" s="125"/>
      <c r="N9" s="125"/>
      <c r="O9" s="127"/>
      <c r="P9" s="127"/>
      <c r="Q9" s="128"/>
      <c r="R9" s="128"/>
    </row>
    <row r="10" spans="1:18">
      <c r="B10" s="43" t="s">
        <v>5</v>
      </c>
      <c r="C10" s="129"/>
      <c r="D10" s="129"/>
      <c r="E10" s="129"/>
      <c r="F10" s="129"/>
      <c r="G10" s="126">
        <v>46.63</v>
      </c>
      <c r="H10" s="126">
        <v>45.16</v>
      </c>
      <c r="I10" s="122">
        <v>46.68</v>
      </c>
      <c r="J10" s="122">
        <v>44.81</v>
      </c>
      <c r="K10" s="129"/>
      <c r="L10" s="129"/>
      <c r="M10" s="129"/>
      <c r="N10" s="129"/>
      <c r="O10" s="123">
        <v>81.255099999999999</v>
      </c>
      <c r="P10" s="123">
        <v>85.334299999999999</v>
      </c>
      <c r="Q10" s="126">
        <v>114.38</v>
      </c>
      <c r="R10" s="126">
        <v>110.95</v>
      </c>
    </row>
    <row r="11" spans="1:18">
      <c r="B11" s="43" t="s">
        <v>6</v>
      </c>
      <c r="C11" s="129"/>
      <c r="D11" s="129"/>
      <c r="E11" s="129"/>
      <c r="F11" s="129"/>
      <c r="G11" s="126">
        <v>48.41</v>
      </c>
      <c r="H11" s="126">
        <v>45.73</v>
      </c>
      <c r="I11" s="123">
        <v>48.4</v>
      </c>
      <c r="J11" s="123">
        <v>45.73</v>
      </c>
      <c r="K11" s="129"/>
      <c r="L11" s="129"/>
      <c r="M11" s="129"/>
      <c r="N11" s="129"/>
      <c r="O11" s="123">
        <v>74.4983</v>
      </c>
      <c r="P11" s="123">
        <v>83.801699999999997</v>
      </c>
      <c r="Q11" s="126">
        <v>114.94</v>
      </c>
      <c r="R11" s="126">
        <v>113.06</v>
      </c>
    </row>
    <row r="13" spans="1:18">
      <c r="B13" t="s">
        <v>7</v>
      </c>
    </row>
    <row r="14" spans="1:18">
      <c r="Q14" s="204">
        <f>(R5-Q5)/Q5</f>
        <v>9.779951100244464E-3</v>
      </c>
    </row>
    <row r="15" spans="1:18">
      <c r="E15" t="s">
        <v>211</v>
      </c>
      <c r="G15" s="204">
        <f>G7/G11</f>
        <v>1851.993389795497</v>
      </c>
      <c r="H15" s="204">
        <f t="shared" ref="H15:J15" si="0">H7/H11</f>
        <v>2276.9954078285591</v>
      </c>
      <c r="I15" s="204">
        <f t="shared" si="0"/>
        <v>1156.7148760330579</v>
      </c>
      <c r="J15" s="204">
        <f t="shared" si="0"/>
        <v>1452.1102121145857</v>
      </c>
      <c r="Q15">
        <f>Q7/Q11</f>
        <v>2057.1167565686446</v>
      </c>
      <c r="R15">
        <f>R7/R11</f>
        <v>2400.0176897222714</v>
      </c>
    </row>
    <row r="16" spans="1:18">
      <c r="G16" s="204">
        <f>(H15-G15)/G15</f>
        <v>0.22948355019776401</v>
      </c>
      <c r="I16" s="204">
        <f>(J15-I15)/I15</f>
        <v>0.25537437289177362</v>
      </c>
      <c r="Q16" s="204">
        <f t="shared" ref="Q16" si="1">(R7-Q7)/Q7</f>
        <v>0.14760726596037133</v>
      </c>
      <c r="R16" s="205">
        <f>(R15-Q15)/Q15</f>
        <v>0.16669006854311935</v>
      </c>
    </row>
    <row r="19" spans="9:9">
      <c r="I19" s="205">
        <f>(J5-I5)/I5</f>
        <v>1.3675213675213675E-2</v>
      </c>
    </row>
  </sheetData>
  <mergeCells count="11">
    <mergeCell ref="A2:B2"/>
    <mergeCell ref="A1:B1"/>
    <mergeCell ref="O3:P3"/>
    <mergeCell ref="B3:B4"/>
    <mergeCell ref="Q3:R3"/>
    <mergeCell ref="C3:D3"/>
    <mergeCell ref="E3:F3"/>
    <mergeCell ref="G3:H3"/>
    <mergeCell ref="I3:J3"/>
    <mergeCell ref="K3:L3"/>
    <mergeCell ref="M3:N3"/>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dimension ref="A1:Q27"/>
  <sheetViews>
    <sheetView workbookViewId="0">
      <selection activeCell="A35" sqref="A35"/>
    </sheetView>
  </sheetViews>
  <sheetFormatPr defaultRowHeight="15"/>
  <cols>
    <col min="1" max="1" width="56.85546875" customWidth="1"/>
    <col min="2" max="17" width="10.7109375" customWidth="1"/>
  </cols>
  <sheetData>
    <row r="1" spans="1:17" s="4" customFormat="1" ht="15.95" customHeight="1">
      <c r="A1" s="91" t="s">
        <v>156</v>
      </c>
      <c r="B1" s="68"/>
      <c r="C1" s="68"/>
      <c r="D1" s="68"/>
      <c r="E1" s="68"/>
      <c r="F1" s="68"/>
      <c r="G1" s="68"/>
      <c r="H1" s="68"/>
      <c r="I1" s="68"/>
      <c r="J1" s="68"/>
      <c r="K1" s="68"/>
      <c r="L1" s="68"/>
      <c r="M1" s="68"/>
      <c r="N1" s="68"/>
      <c r="O1" s="68"/>
      <c r="P1" s="68"/>
      <c r="Q1" s="68"/>
    </row>
    <row r="2" spans="1:17">
      <c r="A2" s="220" t="s">
        <v>157</v>
      </c>
      <c r="B2" s="227" t="s">
        <v>191</v>
      </c>
      <c r="C2" s="227"/>
      <c r="D2" s="227" t="s">
        <v>192</v>
      </c>
      <c r="E2" s="227"/>
      <c r="F2" s="227" t="s">
        <v>193</v>
      </c>
      <c r="G2" s="227"/>
      <c r="H2" s="227" t="s">
        <v>194</v>
      </c>
      <c r="I2" s="227"/>
      <c r="J2" s="227" t="s">
        <v>195</v>
      </c>
      <c r="K2" s="227"/>
      <c r="L2" s="227" t="s">
        <v>196</v>
      </c>
      <c r="M2" s="227"/>
      <c r="N2" s="227" t="s">
        <v>197</v>
      </c>
      <c r="O2" s="227"/>
      <c r="P2" s="219" t="s">
        <v>190</v>
      </c>
      <c r="Q2" s="219"/>
    </row>
    <row r="3" spans="1:17">
      <c r="A3" s="220"/>
      <c r="B3" s="46">
        <v>2009</v>
      </c>
      <c r="C3" s="46">
        <v>2010</v>
      </c>
      <c r="D3" s="46">
        <v>2009</v>
      </c>
      <c r="E3" s="46">
        <v>2010</v>
      </c>
      <c r="F3" s="46">
        <v>2009</v>
      </c>
      <c r="G3" s="46">
        <v>2010</v>
      </c>
      <c r="H3" s="46">
        <v>2009</v>
      </c>
      <c r="I3" s="46">
        <v>2010</v>
      </c>
      <c r="J3" s="46">
        <v>2009</v>
      </c>
      <c r="K3" s="46">
        <v>2010</v>
      </c>
      <c r="L3" s="46">
        <v>2009</v>
      </c>
      <c r="M3" s="46">
        <v>2010</v>
      </c>
      <c r="N3" s="46"/>
      <c r="O3" s="46"/>
      <c r="P3" s="46">
        <v>2009</v>
      </c>
      <c r="Q3" s="46">
        <v>2010</v>
      </c>
    </row>
    <row r="4" spans="1:17">
      <c r="A4" s="34" t="s">
        <v>158</v>
      </c>
      <c r="B4" s="34"/>
      <c r="C4" s="34"/>
      <c r="D4" s="34"/>
      <c r="E4" s="34"/>
      <c r="F4" s="81"/>
      <c r="G4" s="81"/>
      <c r="H4" s="34"/>
      <c r="I4" s="34"/>
      <c r="J4" s="34"/>
      <c r="K4" s="34"/>
      <c r="L4" s="34"/>
      <c r="M4" s="34"/>
      <c r="N4" s="34"/>
      <c r="O4" s="34"/>
      <c r="P4" s="34"/>
      <c r="Q4" s="34"/>
    </row>
    <row r="5" spans="1:17">
      <c r="A5" s="82" t="s">
        <v>159</v>
      </c>
      <c r="B5" s="82"/>
      <c r="C5" s="82"/>
      <c r="D5" s="82"/>
      <c r="E5" s="82"/>
      <c r="F5" s="83"/>
      <c r="G5" s="83"/>
      <c r="H5" s="82"/>
      <c r="I5" s="82"/>
      <c r="J5" s="82"/>
      <c r="K5" s="82"/>
      <c r="L5" s="82"/>
      <c r="M5" s="82"/>
      <c r="N5" s="82"/>
      <c r="O5" s="82"/>
      <c r="P5" s="34"/>
      <c r="Q5" s="34"/>
    </row>
    <row r="6" spans="1:17">
      <c r="A6" s="82" t="s">
        <v>160</v>
      </c>
      <c r="B6" s="82"/>
      <c r="C6" s="82"/>
      <c r="D6" s="82"/>
      <c r="E6" s="82"/>
      <c r="F6" s="83"/>
      <c r="G6" s="83"/>
      <c r="H6" s="82"/>
      <c r="I6" s="82"/>
      <c r="J6" s="82"/>
      <c r="K6" s="82"/>
      <c r="L6" s="82"/>
      <c r="M6" s="82"/>
      <c r="N6" s="82"/>
      <c r="O6" s="82"/>
      <c r="P6" s="34">
        <v>0.23</v>
      </c>
      <c r="Q6" s="34">
        <v>0.25</v>
      </c>
    </row>
    <row r="7" spans="1:17">
      <c r="A7" s="82" t="s">
        <v>161</v>
      </c>
      <c r="B7" s="82"/>
      <c r="C7" s="82"/>
      <c r="D7" s="82"/>
      <c r="E7" s="82"/>
      <c r="F7" s="83"/>
      <c r="G7" s="83"/>
      <c r="H7" s="82"/>
      <c r="I7" s="82"/>
      <c r="J7" s="82"/>
      <c r="K7" s="82"/>
      <c r="L7" s="82"/>
      <c r="M7" s="82"/>
      <c r="N7" s="82"/>
      <c r="O7" s="82"/>
      <c r="P7" s="86">
        <v>40.1</v>
      </c>
      <c r="Q7" s="86">
        <v>42.9</v>
      </c>
    </row>
    <row r="8" spans="1:17">
      <c r="A8" s="34"/>
      <c r="B8" s="34"/>
      <c r="C8" s="34"/>
      <c r="D8" s="34"/>
      <c r="E8" s="34"/>
      <c r="F8" s="81"/>
      <c r="G8" s="81"/>
      <c r="H8" s="34"/>
      <c r="I8" s="34"/>
      <c r="J8" s="34"/>
      <c r="K8" s="34"/>
      <c r="L8" s="34"/>
      <c r="M8" s="34"/>
      <c r="N8" s="34"/>
      <c r="O8" s="34"/>
      <c r="P8" s="34"/>
      <c r="Q8" s="34"/>
    </row>
    <row r="9" spans="1:17">
      <c r="A9" s="34" t="s">
        <v>162</v>
      </c>
      <c r="B9" s="34"/>
      <c r="C9" s="34"/>
      <c r="D9" s="34"/>
      <c r="E9" s="34"/>
      <c r="F9" s="81"/>
      <c r="G9" s="81"/>
      <c r="H9" s="34"/>
      <c r="I9" s="34"/>
      <c r="J9" s="34"/>
      <c r="K9" s="34"/>
      <c r="L9" s="34"/>
      <c r="M9" s="34"/>
      <c r="N9" s="34"/>
      <c r="O9" s="34"/>
      <c r="P9" s="34"/>
      <c r="Q9" s="34"/>
    </row>
    <row r="10" spans="1:17">
      <c r="A10" s="82" t="s">
        <v>149</v>
      </c>
      <c r="B10" s="82"/>
      <c r="C10" s="82"/>
      <c r="D10" s="82"/>
      <c r="E10" s="82"/>
      <c r="F10" s="83"/>
      <c r="G10" s="83"/>
      <c r="H10" s="82"/>
      <c r="I10" s="82"/>
      <c r="J10" s="82"/>
      <c r="K10" s="82"/>
      <c r="L10" s="82"/>
      <c r="M10" s="82"/>
      <c r="N10" s="82"/>
      <c r="O10" s="82"/>
      <c r="P10" s="34"/>
      <c r="Q10" s="34"/>
    </row>
    <row r="11" spans="1:17">
      <c r="A11" s="82" t="s">
        <v>160</v>
      </c>
      <c r="B11" s="82"/>
      <c r="C11" s="82"/>
      <c r="D11" s="82"/>
      <c r="E11" s="82"/>
      <c r="F11" s="83"/>
      <c r="G11" s="83"/>
      <c r="H11" s="82"/>
      <c r="I11" s="82"/>
      <c r="J11" s="82"/>
      <c r="K11" s="82"/>
      <c r="L11" s="82"/>
      <c r="M11" s="82"/>
      <c r="N11" s="82"/>
      <c r="O11" s="82"/>
      <c r="P11" s="34">
        <v>40.6</v>
      </c>
      <c r="Q11" s="34">
        <v>42.8</v>
      </c>
    </row>
    <row r="12" spans="1:17">
      <c r="A12" s="82" t="s">
        <v>161</v>
      </c>
      <c r="B12" s="82"/>
      <c r="C12" s="82"/>
      <c r="D12" s="82"/>
      <c r="E12" s="82"/>
      <c r="F12" s="83"/>
      <c r="G12" s="83"/>
      <c r="H12" s="82"/>
      <c r="I12" s="82"/>
      <c r="J12" s="82"/>
      <c r="K12" s="82"/>
      <c r="L12" s="82"/>
      <c r="M12" s="82"/>
      <c r="N12" s="82"/>
      <c r="O12" s="82"/>
      <c r="P12" s="86">
        <v>74.3</v>
      </c>
      <c r="Q12" s="86">
        <v>72.5</v>
      </c>
    </row>
    <row r="13" spans="1:17">
      <c r="A13" s="34"/>
      <c r="B13" s="34"/>
      <c r="C13" s="34"/>
      <c r="D13" s="34"/>
      <c r="E13" s="34"/>
      <c r="F13" s="81"/>
      <c r="G13" s="81"/>
      <c r="H13" s="34"/>
      <c r="I13" s="34"/>
      <c r="J13" s="34"/>
      <c r="K13" s="34"/>
      <c r="L13" s="34"/>
      <c r="M13" s="34"/>
      <c r="N13" s="34"/>
      <c r="O13" s="34"/>
      <c r="P13" s="34"/>
      <c r="Q13" s="34"/>
    </row>
    <row r="14" spans="1:17">
      <c r="A14" s="89" t="s">
        <v>153</v>
      </c>
      <c r="B14" s="89"/>
      <c r="C14" s="89"/>
      <c r="D14" s="89"/>
      <c r="E14" s="89"/>
      <c r="F14" s="92"/>
      <c r="G14" s="92"/>
      <c r="H14" s="89"/>
      <c r="I14" s="89"/>
      <c r="J14" s="89"/>
      <c r="K14" s="89"/>
      <c r="L14" s="89"/>
      <c r="M14" s="89"/>
      <c r="N14" s="89"/>
      <c r="O14" s="89"/>
      <c r="P14" s="34"/>
      <c r="Q14" s="34"/>
    </row>
    <row r="15" spans="1:17">
      <c r="A15" s="82" t="s">
        <v>160</v>
      </c>
      <c r="B15" s="82"/>
      <c r="C15" s="82"/>
      <c r="D15" s="82"/>
      <c r="E15" s="82"/>
      <c r="F15" s="83"/>
      <c r="G15" s="83"/>
      <c r="H15" s="82"/>
      <c r="I15" s="82"/>
      <c r="J15" s="82"/>
      <c r="K15" s="82"/>
      <c r="L15" s="82"/>
      <c r="M15" s="82"/>
      <c r="N15" s="82"/>
      <c r="O15" s="82"/>
      <c r="P15" s="90">
        <v>9</v>
      </c>
      <c r="Q15" s="34">
        <v>12.5</v>
      </c>
    </row>
    <row r="16" spans="1:17">
      <c r="A16" s="82" t="s">
        <v>161</v>
      </c>
      <c r="B16" s="82"/>
      <c r="C16" s="82"/>
      <c r="D16" s="82"/>
      <c r="E16" s="82"/>
      <c r="F16" s="83"/>
      <c r="G16" s="83"/>
      <c r="H16" s="82"/>
      <c r="I16" s="82"/>
      <c r="J16" s="82"/>
      <c r="K16" s="82"/>
      <c r="L16" s="82"/>
      <c r="M16" s="82"/>
      <c r="N16" s="82"/>
      <c r="O16" s="82"/>
      <c r="P16" s="86">
        <v>78.3</v>
      </c>
      <c r="Q16" s="86">
        <v>77.599999999999994</v>
      </c>
    </row>
    <row r="17" spans="1:17">
      <c r="A17" s="34"/>
      <c r="B17" s="34"/>
      <c r="C17" s="34"/>
      <c r="D17" s="34"/>
      <c r="E17" s="34"/>
      <c r="F17" s="81"/>
      <c r="G17" s="81"/>
      <c r="H17" s="34"/>
      <c r="I17" s="34"/>
      <c r="J17" s="34"/>
      <c r="K17" s="34"/>
      <c r="L17" s="34"/>
      <c r="M17" s="34"/>
      <c r="N17" s="34"/>
      <c r="O17" s="34"/>
      <c r="P17" s="34"/>
      <c r="Q17" s="34"/>
    </row>
    <row r="18" spans="1:17">
      <c r="A18" s="34" t="s">
        <v>163</v>
      </c>
      <c r="B18" s="34"/>
      <c r="C18" s="34"/>
      <c r="D18" s="34"/>
      <c r="E18" s="34"/>
      <c r="F18" s="81"/>
      <c r="G18" s="81"/>
      <c r="H18" s="34"/>
      <c r="I18" s="34"/>
      <c r="J18" s="34"/>
      <c r="K18" s="34"/>
      <c r="L18" s="34"/>
      <c r="M18" s="34"/>
      <c r="N18" s="34"/>
      <c r="O18" s="34"/>
      <c r="P18" s="34"/>
      <c r="Q18" s="34"/>
    </row>
    <row r="19" spans="1:17">
      <c r="A19" s="82" t="s">
        <v>160</v>
      </c>
      <c r="B19" s="82"/>
      <c r="C19" s="82"/>
      <c r="D19" s="82"/>
      <c r="E19" s="82"/>
      <c r="F19" s="83"/>
      <c r="G19" s="83"/>
      <c r="H19" s="82"/>
      <c r="I19" s="82"/>
      <c r="J19" s="82"/>
      <c r="K19" s="82"/>
      <c r="L19" s="82"/>
      <c r="M19" s="82"/>
      <c r="N19" s="82"/>
      <c r="O19" s="82"/>
      <c r="P19" s="86"/>
      <c r="Q19" s="86"/>
    </row>
    <row r="20" spans="1:17">
      <c r="A20" s="82" t="s">
        <v>164</v>
      </c>
      <c r="B20" s="82"/>
      <c r="C20" s="82"/>
      <c r="D20" s="82"/>
      <c r="E20" s="82"/>
      <c r="F20" s="83"/>
      <c r="G20" s="83"/>
      <c r="H20" s="82"/>
      <c r="I20" s="82"/>
      <c r="J20" s="82"/>
      <c r="K20" s="82"/>
      <c r="L20" s="82"/>
      <c r="M20" s="82"/>
      <c r="N20" s="82"/>
      <c r="O20" s="82"/>
      <c r="P20" s="86">
        <v>16.600000000000001</v>
      </c>
      <c r="Q20" s="86">
        <v>16.5</v>
      </c>
    </row>
    <row r="21" spans="1:17">
      <c r="A21" s="82" t="s">
        <v>161</v>
      </c>
      <c r="B21" s="82"/>
      <c r="C21" s="82"/>
      <c r="D21" s="82"/>
      <c r="E21" s="82"/>
      <c r="F21" s="83"/>
      <c r="G21" s="83"/>
      <c r="H21" s="82"/>
      <c r="I21" s="82"/>
      <c r="J21" s="82"/>
      <c r="K21" s="82"/>
      <c r="L21" s="82"/>
      <c r="M21" s="82"/>
      <c r="N21" s="82"/>
      <c r="O21" s="82"/>
      <c r="P21" s="86">
        <v>82.5</v>
      </c>
      <c r="Q21" s="86">
        <v>82.1</v>
      </c>
    </row>
    <row r="22" spans="1:17">
      <c r="A22" s="82" t="s">
        <v>165</v>
      </c>
      <c r="B22" s="82"/>
      <c r="C22" s="82"/>
      <c r="D22" s="82"/>
      <c r="E22" s="82"/>
      <c r="F22" s="83"/>
      <c r="G22" s="83"/>
      <c r="H22" s="82"/>
      <c r="I22" s="82"/>
      <c r="J22" s="82"/>
      <c r="K22" s="82"/>
      <c r="L22" s="82"/>
      <c r="M22" s="82"/>
      <c r="N22" s="82"/>
      <c r="O22" s="82"/>
      <c r="P22" s="86">
        <v>88.5</v>
      </c>
      <c r="Q22" s="86">
        <v>98.5</v>
      </c>
    </row>
    <row r="23" spans="1:17">
      <c r="A23" s="82" t="s">
        <v>161</v>
      </c>
      <c r="B23" s="82"/>
      <c r="C23" s="82"/>
      <c r="D23" s="82"/>
      <c r="E23" s="82"/>
      <c r="F23" s="83"/>
      <c r="G23" s="83"/>
      <c r="H23" s="82"/>
      <c r="I23" s="82"/>
      <c r="J23" s="82"/>
      <c r="K23" s="82"/>
      <c r="L23" s="82"/>
      <c r="M23" s="82"/>
      <c r="N23" s="82"/>
      <c r="O23" s="82"/>
      <c r="P23" s="86">
        <v>84.3</v>
      </c>
      <c r="Q23" s="86">
        <v>85.3</v>
      </c>
    </row>
    <row r="24" spans="1:17">
      <c r="A24" s="34"/>
      <c r="B24" s="34"/>
      <c r="C24" s="34"/>
      <c r="D24" s="34"/>
      <c r="E24" s="34"/>
      <c r="F24" s="81"/>
      <c r="G24" s="81"/>
      <c r="H24" s="34"/>
      <c r="I24" s="34"/>
      <c r="J24" s="34"/>
      <c r="K24" s="34"/>
      <c r="L24" s="34"/>
      <c r="M24" s="34"/>
      <c r="N24" s="34"/>
      <c r="O24" s="34"/>
      <c r="P24" s="34"/>
      <c r="Q24" s="34"/>
    </row>
    <row r="25" spans="1:17">
      <c r="A25" s="34" t="s">
        <v>166</v>
      </c>
      <c r="B25" s="34"/>
      <c r="C25" s="34"/>
      <c r="D25" s="34"/>
      <c r="E25" s="34"/>
      <c r="F25" s="81"/>
      <c r="G25" s="81"/>
      <c r="H25" s="34"/>
      <c r="I25" s="34"/>
      <c r="J25" s="34"/>
      <c r="K25" s="34"/>
      <c r="L25" s="34"/>
      <c r="M25" s="34"/>
      <c r="N25" s="34"/>
      <c r="O25" s="34"/>
      <c r="P25" s="34"/>
      <c r="Q25" s="34"/>
    </row>
    <row r="26" spans="1:17">
      <c r="A26" s="82" t="s">
        <v>160</v>
      </c>
      <c r="B26" s="82"/>
      <c r="C26" s="82"/>
      <c r="D26" s="82"/>
      <c r="E26" s="82"/>
      <c r="F26" s="83"/>
      <c r="G26" s="83"/>
      <c r="H26" s="82"/>
      <c r="I26" s="82"/>
      <c r="J26" s="82"/>
      <c r="K26" s="82"/>
      <c r="L26" s="82"/>
      <c r="M26" s="82"/>
      <c r="N26" s="82"/>
      <c r="O26" s="82"/>
      <c r="P26" s="88" t="s">
        <v>76</v>
      </c>
      <c r="Q26" s="88" t="s">
        <v>76</v>
      </c>
    </row>
    <row r="27" spans="1:17">
      <c r="A27" s="82" t="s">
        <v>161</v>
      </c>
      <c r="B27" s="82"/>
      <c r="C27" s="82"/>
      <c r="D27" s="82"/>
      <c r="E27" s="82"/>
      <c r="F27" s="83"/>
      <c r="G27" s="83"/>
      <c r="H27" s="82"/>
      <c r="I27" s="82"/>
      <c r="J27" s="82"/>
      <c r="K27" s="82"/>
      <c r="L27" s="82"/>
      <c r="M27" s="82"/>
      <c r="N27" s="82"/>
      <c r="O27" s="82"/>
      <c r="P27" s="88" t="s">
        <v>76</v>
      </c>
      <c r="Q27" s="88" t="s">
        <v>76</v>
      </c>
    </row>
  </sheetData>
  <mergeCells count="9">
    <mergeCell ref="J2:K2"/>
    <mergeCell ref="L2:M2"/>
    <mergeCell ref="N2:O2"/>
    <mergeCell ref="P2:Q2"/>
    <mergeCell ref="A2:A3"/>
    <mergeCell ref="B2:C2"/>
    <mergeCell ref="D2:E2"/>
    <mergeCell ref="F2:G2"/>
    <mergeCell ref="H2:I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B1:R27"/>
  <sheetViews>
    <sheetView topLeftCell="C1" workbookViewId="0">
      <selection activeCell="P4" sqref="P4"/>
    </sheetView>
  </sheetViews>
  <sheetFormatPr defaultRowHeight="15"/>
  <cols>
    <col min="2" max="2" width="56.85546875" customWidth="1"/>
    <col min="3" max="16" width="10.7109375" customWidth="1"/>
    <col min="17" max="18" width="11.5703125" bestFit="1" customWidth="1"/>
  </cols>
  <sheetData>
    <row r="1" spans="2:18" ht="15.95" customHeight="1">
      <c r="B1" s="66" t="s">
        <v>167</v>
      </c>
      <c r="C1" s="80"/>
      <c r="D1" s="80"/>
      <c r="E1" s="80"/>
      <c r="F1" s="80"/>
      <c r="G1" s="80"/>
      <c r="H1" s="80"/>
      <c r="I1" s="80"/>
      <c r="J1" s="80"/>
      <c r="K1" s="80"/>
      <c r="L1" s="80"/>
      <c r="M1" s="80"/>
      <c r="N1" s="80"/>
      <c r="O1" s="80"/>
      <c r="P1" s="80"/>
      <c r="Q1" s="80"/>
      <c r="R1" s="67"/>
    </row>
    <row r="2" spans="2:18" ht="15" customHeight="1">
      <c r="B2" s="229" t="s">
        <v>168</v>
      </c>
      <c r="C2" s="228" t="str">
        <f>'Table 1'!C3:D3</f>
        <v>Afghanistan</v>
      </c>
      <c r="D2" s="228"/>
      <c r="E2" s="228" t="str">
        <f>'Table 1'!E3:F3</f>
        <v xml:space="preserve">Bangladesh </v>
      </c>
      <c r="F2" s="228"/>
      <c r="G2" s="228" t="str">
        <f>'Table 1'!G3:H3</f>
        <v>Bhutan</v>
      </c>
      <c r="H2" s="228"/>
      <c r="I2" s="228" t="str">
        <f>'Table 1'!I3:J3</f>
        <v>India</v>
      </c>
      <c r="J2" s="228"/>
      <c r="K2" s="228" t="str">
        <f>'Table 1'!K3:L3</f>
        <v>Maldives</v>
      </c>
      <c r="L2" s="228"/>
      <c r="M2" s="228" t="str">
        <f>'Table 1'!M3:N3</f>
        <v>Nepal</v>
      </c>
      <c r="N2" s="228"/>
      <c r="O2" s="228" t="str">
        <f>'Table 1'!O3:P3</f>
        <v>Pakistan</v>
      </c>
      <c r="P2" s="228"/>
      <c r="Q2" s="228" t="str">
        <f>'Table 1'!Q3:R3</f>
        <v xml:space="preserve">Sri Lanka </v>
      </c>
      <c r="R2" s="228"/>
    </row>
    <row r="3" spans="2:18">
      <c r="B3" s="229"/>
      <c r="C3" s="1">
        <v>2009</v>
      </c>
      <c r="D3" s="1">
        <v>2010</v>
      </c>
      <c r="E3" s="1">
        <v>2009</v>
      </c>
      <c r="F3" s="1">
        <v>2010</v>
      </c>
      <c r="G3" s="1">
        <v>2009</v>
      </c>
      <c r="H3" s="1">
        <v>2010</v>
      </c>
      <c r="I3" s="1">
        <v>2009</v>
      </c>
      <c r="J3" s="1">
        <v>2010</v>
      </c>
      <c r="K3" s="1">
        <v>2009</v>
      </c>
      <c r="L3" s="1">
        <v>2010</v>
      </c>
      <c r="M3" s="1">
        <v>2009</v>
      </c>
      <c r="N3" s="1">
        <v>2010</v>
      </c>
      <c r="O3" s="1">
        <v>2009</v>
      </c>
      <c r="P3" s="1">
        <v>2010</v>
      </c>
      <c r="Q3" s="1">
        <v>2009</v>
      </c>
      <c r="R3" s="1">
        <v>2010</v>
      </c>
    </row>
    <row r="4" spans="2:18">
      <c r="B4" s="34" t="s">
        <v>158</v>
      </c>
      <c r="C4" s="34"/>
      <c r="D4" s="34"/>
      <c r="E4" s="34"/>
      <c r="F4" s="34"/>
      <c r="G4" s="81"/>
      <c r="H4" s="81"/>
      <c r="I4" s="34"/>
      <c r="J4" s="34"/>
      <c r="K4" s="34"/>
      <c r="L4" s="34"/>
      <c r="M4" s="34"/>
      <c r="N4" s="34"/>
      <c r="O4" s="34"/>
      <c r="P4" s="34"/>
      <c r="Q4" s="34"/>
      <c r="R4" s="34"/>
    </row>
    <row r="5" spans="2:18">
      <c r="B5" s="82" t="s">
        <v>159</v>
      </c>
      <c r="C5" s="82"/>
      <c r="D5" s="82"/>
      <c r="E5" s="82"/>
      <c r="F5" s="82"/>
      <c r="G5" s="83"/>
      <c r="H5" s="83"/>
      <c r="I5" s="82"/>
      <c r="J5" s="82"/>
      <c r="K5" s="82"/>
      <c r="L5" s="82"/>
      <c r="M5" s="82"/>
      <c r="N5" s="82"/>
      <c r="O5" s="82"/>
      <c r="P5" s="82"/>
      <c r="Q5" s="34"/>
      <c r="R5" s="34"/>
    </row>
    <row r="6" spans="2:18">
      <c r="B6" s="82" t="s">
        <v>160</v>
      </c>
      <c r="C6" s="82"/>
      <c r="D6" s="82"/>
      <c r="E6" s="82"/>
      <c r="F6" s="82"/>
      <c r="G6" s="83"/>
      <c r="H6" s="83"/>
      <c r="I6" s="82"/>
      <c r="J6" s="82"/>
      <c r="K6" s="82"/>
      <c r="L6" s="82"/>
      <c r="M6" s="82"/>
      <c r="N6" s="82"/>
      <c r="O6" s="82"/>
      <c r="P6" s="82"/>
      <c r="Q6" s="84">
        <v>33154653</v>
      </c>
      <c r="R6" s="84">
        <v>47806285</v>
      </c>
    </row>
    <row r="7" spans="2:18">
      <c r="B7" s="82" t="s">
        <v>161</v>
      </c>
      <c r="C7" s="82"/>
      <c r="D7" s="82"/>
      <c r="E7" s="82"/>
      <c r="F7" s="82"/>
      <c r="G7" s="83"/>
      <c r="H7" s="83"/>
      <c r="I7" s="82"/>
      <c r="J7" s="82"/>
      <c r="K7" s="82"/>
      <c r="L7" s="82"/>
      <c r="M7" s="82"/>
      <c r="N7" s="82"/>
      <c r="O7" s="82"/>
      <c r="P7" s="82"/>
      <c r="Q7" s="34">
        <v>55.9</v>
      </c>
      <c r="R7" s="34">
        <v>66.2</v>
      </c>
    </row>
    <row r="8" spans="2:18">
      <c r="B8" s="34"/>
      <c r="C8" s="34"/>
      <c r="D8" s="34"/>
      <c r="E8" s="34"/>
      <c r="F8" s="34"/>
      <c r="G8" s="81"/>
      <c r="H8" s="81"/>
      <c r="I8" s="34"/>
      <c r="J8" s="34"/>
      <c r="K8" s="34"/>
      <c r="L8" s="34"/>
      <c r="M8" s="34"/>
      <c r="N8" s="34"/>
      <c r="O8" s="34"/>
      <c r="P8" s="34"/>
      <c r="Q8" s="34"/>
      <c r="R8" s="34"/>
    </row>
    <row r="9" spans="2:18">
      <c r="B9" s="34" t="s">
        <v>162</v>
      </c>
      <c r="C9" s="34"/>
      <c r="D9" s="34"/>
      <c r="E9" s="34"/>
      <c r="F9" s="34"/>
      <c r="G9" s="81"/>
      <c r="H9" s="81"/>
      <c r="I9" s="34"/>
      <c r="J9" s="34"/>
      <c r="K9" s="34"/>
      <c r="L9" s="34"/>
      <c r="M9" s="34"/>
      <c r="N9" s="34"/>
      <c r="O9" s="34"/>
      <c r="P9" s="34"/>
      <c r="Q9" s="34"/>
      <c r="R9" s="34"/>
    </row>
    <row r="10" spans="2:18">
      <c r="B10" s="82" t="s">
        <v>149</v>
      </c>
      <c r="C10" s="82"/>
      <c r="D10" s="82"/>
      <c r="E10" s="82"/>
      <c r="F10" s="82"/>
      <c r="G10" s="83"/>
      <c r="H10" s="83"/>
      <c r="I10" s="82"/>
      <c r="J10" s="82"/>
      <c r="K10" s="82"/>
      <c r="L10" s="82"/>
      <c r="M10" s="82"/>
      <c r="N10" s="82"/>
      <c r="O10" s="82"/>
      <c r="P10" s="82"/>
      <c r="Q10" s="34"/>
      <c r="R10" s="34"/>
    </row>
    <row r="11" spans="2:18">
      <c r="B11" s="82" t="s">
        <v>160</v>
      </c>
      <c r="C11" s="82"/>
      <c r="D11" s="82"/>
      <c r="E11" s="82"/>
      <c r="F11" s="82"/>
      <c r="G11" s="83"/>
      <c r="H11" s="83"/>
      <c r="I11" s="82"/>
      <c r="J11" s="82"/>
      <c r="K11" s="82"/>
      <c r="L11" s="82"/>
      <c r="M11" s="82"/>
      <c r="N11" s="82"/>
      <c r="O11" s="82"/>
      <c r="P11" s="82"/>
      <c r="Q11" s="84">
        <v>4391321</v>
      </c>
      <c r="R11" s="84">
        <v>5346459</v>
      </c>
    </row>
    <row r="12" spans="2:18">
      <c r="B12" s="82" t="s">
        <v>161</v>
      </c>
      <c r="C12" s="82"/>
      <c r="D12" s="82"/>
      <c r="E12" s="82"/>
      <c r="F12" s="82"/>
      <c r="G12" s="83"/>
      <c r="H12" s="83"/>
      <c r="I12" s="82"/>
      <c r="J12" s="82"/>
      <c r="K12" s="82"/>
      <c r="L12" s="82"/>
      <c r="M12" s="82"/>
      <c r="N12" s="82"/>
      <c r="O12" s="82"/>
      <c r="P12" s="82"/>
      <c r="Q12" s="85">
        <v>68</v>
      </c>
      <c r="R12" s="86">
        <v>65.400000000000006</v>
      </c>
    </row>
    <row r="13" spans="2:18">
      <c r="B13" s="34"/>
      <c r="C13" s="34"/>
      <c r="D13" s="34"/>
      <c r="E13" s="34"/>
      <c r="F13" s="34"/>
      <c r="G13" s="81"/>
      <c r="H13" s="81"/>
      <c r="I13" s="34"/>
      <c r="J13" s="34"/>
      <c r="K13" s="34"/>
      <c r="L13" s="34"/>
      <c r="M13" s="34"/>
      <c r="N13" s="34"/>
      <c r="O13" s="34"/>
      <c r="P13" s="34"/>
      <c r="Q13" s="34"/>
      <c r="R13" s="34"/>
    </row>
    <row r="14" spans="2:18">
      <c r="B14" s="82" t="s">
        <v>153</v>
      </c>
      <c r="C14" s="82"/>
      <c r="D14" s="82"/>
      <c r="E14" s="82"/>
      <c r="F14" s="82"/>
      <c r="G14" s="83"/>
      <c r="H14" s="83"/>
      <c r="I14" s="82"/>
      <c r="J14" s="82"/>
      <c r="K14" s="82"/>
      <c r="L14" s="82"/>
      <c r="M14" s="82"/>
      <c r="N14" s="82"/>
      <c r="O14" s="82"/>
      <c r="P14" s="82"/>
      <c r="Q14" s="34"/>
      <c r="R14" s="34"/>
    </row>
    <row r="15" spans="2:18">
      <c r="B15" s="82" t="s">
        <v>160</v>
      </c>
      <c r="C15" s="82"/>
      <c r="D15" s="82"/>
      <c r="E15" s="82"/>
      <c r="F15" s="82"/>
      <c r="G15" s="83"/>
      <c r="H15" s="83"/>
      <c r="I15" s="82"/>
      <c r="J15" s="82"/>
      <c r="K15" s="82"/>
      <c r="L15" s="82"/>
      <c r="M15" s="82"/>
      <c r="N15" s="82"/>
      <c r="O15" s="82"/>
      <c r="P15" s="82"/>
      <c r="Q15" s="84">
        <v>278786</v>
      </c>
      <c r="R15" s="84">
        <v>331649</v>
      </c>
    </row>
    <row r="16" spans="2:18">
      <c r="B16" s="82" t="s">
        <v>161</v>
      </c>
      <c r="C16" s="82"/>
      <c r="D16" s="82"/>
      <c r="E16" s="82"/>
      <c r="F16" s="82"/>
      <c r="G16" s="83"/>
      <c r="H16" s="83"/>
      <c r="I16" s="82"/>
      <c r="J16" s="82"/>
      <c r="K16" s="82"/>
      <c r="L16" s="82"/>
      <c r="M16" s="82"/>
      <c r="N16" s="82"/>
      <c r="O16" s="82"/>
      <c r="P16" s="82"/>
      <c r="Q16" s="86">
        <v>73.400000000000006</v>
      </c>
      <c r="R16" s="86">
        <v>73.2</v>
      </c>
    </row>
    <row r="17" spans="2:18">
      <c r="B17" s="34"/>
      <c r="C17" s="34"/>
      <c r="D17" s="34"/>
      <c r="E17" s="34"/>
      <c r="F17" s="34"/>
      <c r="G17" s="81"/>
      <c r="H17" s="81"/>
      <c r="I17" s="34"/>
      <c r="J17" s="34"/>
      <c r="K17" s="34"/>
      <c r="L17" s="34"/>
      <c r="M17" s="34"/>
      <c r="N17" s="34"/>
      <c r="O17" s="34"/>
      <c r="P17" s="34"/>
      <c r="Q17" s="34"/>
      <c r="R17" s="34"/>
    </row>
    <row r="18" spans="2:18">
      <c r="B18" s="34" t="s">
        <v>163</v>
      </c>
      <c r="C18" s="34"/>
      <c r="D18" s="34"/>
      <c r="E18" s="34"/>
      <c r="F18" s="34"/>
      <c r="G18" s="81"/>
      <c r="H18" s="81"/>
      <c r="I18" s="34"/>
      <c r="J18" s="34"/>
      <c r="K18" s="34"/>
      <c r="L18" s="34"/>
      <c r="M18" s="34"/>
      <c r="N18" s="34"/>
      <c r="O18" s="34"/>
      <c r="P18" s="34"/>
      <c r="Q18" s="34"/>
      <c r="R18" s="34"/>
    </row>
    <row r="19" spans="2:18">
      <c r="B19" s="82" t="s">
        <v>160</v>
      </c>
      <c r="C19" s="82"/>
      <c r="D19" s="82"/>
      <c r="E19" s="82"/>
      <c r="F19" s="82"/>
      <c r="G19" s="83"/>
      <c r="H19" s="83"/>
      <c r="I19" s="82"/>
      <c r="J19" s="82"/>
      <c r="K19" s="82"/>
      <c r="L19" s="82"/>
      <c r="M19" s="82"/>
      <c r="N19" s="82"/>
      <c r="O19" s="82"/>
      <c r="P19" s="82"/>
      <c r="Q19" s="86"/>
      <c r="R19" s="86"/>
    </row>
    <row r="20" spans="2:18">
      <c r="B20" s="82" t="s">
        <v>164</v>
      </c>
      <c r="C20" s="82"/>
      <c r="D20" s="82"/>
      <c r="E20" s="82"/>
      <c r="F20" s="82"/>
      <c r="G20" s="83"/>
      <c r="H20" s="83"/>
      <c r="I20" s="82"/>
      <c r="J20" s="82"/>
      <c r="K20" s="82"/>
      <c r="L20" s="82"/>
      <c r="M20" s="82"/>
      <c r="N20" s="82"/>
      <c r="O20" s="82"/>
      <c r="P20" s="82"/>
      <c r="Q20" s="84">
        <v>65315</v>
      </c>
      <c r="R20" s="84">
        <v>74917</v>
      </c>
    </row>
    <row r="21" spans="2:18">
      <c r="B21" s="82" t="s">
        <v>161</v>
      </c>
      <c r="C21" s="82"/>
      <c r="D21" s="82"/>
      <c r="E21" s="82"/>
      <c r="F21" s="82"/>
      <c r="G21" s="83"/>
      <c r="H21" s="83"/>
      <c r="I21" s="82"/>
      <c r="J21" s="82"/>
      <c r="K21" s="82"/>
      <c r="L21" s="82"/>
      <c r="M21" s="82"/>
      <c r="N21" s="82"/>
      <c r="O21" s="82"/>
      <c r="P21" s="82"/>
      <c r="Q21" s="86">
        <v>81.7</v>
      </c>
      <c r="R21" s="86">
        <v>82.8</v>
      </c>
    </row>
    <row r="22" spans="2:18">
      <c r="B22" s="82" t="s">
        <v>165</v>
      </c>
      <c r="C22" s="82"/>
      <c r="D22" s="82"/>
      <c r="E22" s="82"/>
      <c r="F22" s="82"/>
      <c r="G22" s="83"/>
      <c r="H22" s="83"/>
      <c r="I22" s="82"/>
      <c r="J22" s="82"/>
      <c r="K22" s="82"/>
      <c r="L22" s="82"/>
      <c r="M22" s="82"/>
      <c r="N22" s="82"/>
      <c r="O22" s="82"/>
      <c r="P22" s="82"/>
      <c r="Q22" s="87">
        <v>496820</v>
      </c>
      <c r="R22" s="87">
        <v>612669</v>
      </c>
    </row>
    <row r="23" spans="2:18">
      <c r="B23" s="82" t="s">
        <v>161</v>
      </c>
      <c r="C23" s="82"/>
      <c r="D23" s="82"/>
      <c r="E23" s="82"/>
      <c r="F23" s="82"/>
      <c r="G23" s="83"/>
      <c r="H23" s="83"/>
      <c r="I23" s="82"/>
      <c r="J23" s="82"/>
      <c r="K23" s="82"/>
      <c r="L23" s="82"/>
      <c r="M23" s="82"/>
      <c r="N23" s="82"/>
      <c r="O23" s="82"/>
      <c r="P23" s="82"/>
      <c r="Q23" s="86">
        <v>82.8</v>
      </c>
      <c r="R23" s="85">
        <v>84</v>
      </c>
    </row>
    <row r="24" spans="2:18">
      <c r="B24" s="34"/>
      <c r="C24" s="34"/>
      <c r="D24" s="34"/>
      <c r="E24" s="34"/>
      <c r="F24" s="34"/>
      <c r="G24" s="81"/>
      <c r="H24" s="81"/>
      <c r="I24" s="34"/>
      <c r="J24" s="34"/>
      <c r="K24" s="34"/>
      <c r="L24" s="34"/>
      <c r="M24" s="34"/>
      <c r="N24" s="34"/>
      <c r="O24" s="34"/>
      <c r="P24" s="34"/>
      <c r="Q24" s="34"/>
      <c r="R24" s="34"/>
    </row>
    <row r="25" spans="2:18">
      <c r="B25" s="34" t="s">
        <v>166</v>
      </c>
      <c r="C25" s="34"/>
      <c r="D25" s="34"/>
      <c r="E25" s="34"/>
      <c r="F25" s="34"/>
      <c r="G25" s="81"/>
      <c r="H25" s="81"/>
      <c r="I25" s="34"/>
      <c r="J25" s="34"/>
      <c r="K25" s="34"/>
      <c r="L25" s="34"/>
      <c r="M25" s="34"/>
      <c r="N25" s="34"/>
      <c r="O25" s="34"/>
      <c r="P25" s="34"/>
      <c r="Q25" s="34"/>
      <c r="R25" s="34"/>
    </row>
    <row r="26" spans="2:18">
      <c r="B26" s="82" t="s">
        <v>160</v>
      </c>
      <c r="C26" s="82"/>
      <c r="D26" s="82"/>
      <c r="E26" s="82"/>
      <c r="F26" s="82"/>
      <c r="G26" s="83"/>
      <c r="H26" s="83"/>
      <c r="I26" s="82"/>
      <c r="J26" s="82"/>
      <c r="K26" s="82"/>
      <c r="L26" s="82"/>
      <c r="M26" s="82"/>
      <c r="N26" s="82"/>
      <c r="O26" s="82"/>
      <c r="P26" s="82"/>
      <c r="Q26" s="88" t="s">
        <v>12</v>
      </c>
      <c r="R26" s="88" t="s">
        <v>12</v>
      </c>
    </row>
    <row r="27" spans="2:18">
      <c r="B27" s="82" t="s">
        <v>161</v>
      </c>
      <c r="C27" s="82"/>
      <c r="D27" s="82"/>
      <c r="E27" s="82"/>
      <c r="F27" s="82"/>
      <c r="G27" s="83"/>
      <c r="H27" s="83"/>
      <c r="I27" s="82"/>
      <c r="J27" s="82"/>
      <c r="K27" s="82"/>
      <c r="L27" s="82"/>
      <c r="M27" s="82"/>
      <c r="N27" s="82"/>
      <c r="O27" s="82"/>
      <c r="P27" s="82"/>
      <c r="Q27" s="88" t="s">
        <v>12</v>
      </c>
      <c r="R27" s="88" t="s">
        <v>12</v>
      </c>
    </row>
  </sheetData>
  <mergeCells count="9">
    <mergeCell ref="O2:P2"/>
    <mergeCell ref="Q2:R2"/>
    <mergeCell ref="B2:B3"/>
    <mergeCell ref="C2:D2"/>
    <mergeCell ref="E2:F2"/>
    <mergeCell ref="G2:H2"/>
    <mergeCell ref="I2:J2"/>
    <mergeCell ref="K2:L2"/>
    <mergeCell ref="M2:N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R17"/>
  <sheetViews>
    <sheetView workbookViewId="0">
      <pane xSplit="2" ySplit="3" topLeftCell="C4" activePane="bottomRight" state="frozen"/>
      <selection pane="topRight" activeCell="C1" sqref="C1"/>
      <selection pane="bottomLeft" activeCell="A4" sqref="A4"/>
      <selection pane="bottomRight" activeCell="G5" sqref="G5:H17"/>
    </sheetView>
  </sheetViews>
  <sheetFormatPr defaultRowHeight="15"/>
  <cols>
    <col min="2" max="2" width="25.5703125" customWidth="1"/>
    <col min="3" max="21" width="10.7109375" customWidth="1"/>
  </cols>
  <sheetData>
    <row r="1" spans="1:18">
      <c r="A1" s="51" t="s">
        <v>169</v>
      </c>
    </row>
    <row r="2" spans="1:18">
      <c r="A2" s="230" t="s">
        <v>170</v>
      </c>
      <c r="B2" s="231"/>
      <c r="C2" s="231"/>
      <c r="D2" s="231"/>
      <c r="E2" s="4"/>
      <c r="F2" s="4"/>
      <c r="G2" s="4"/>
      <c r="H2" s="4"/>
      <c r="I2" s="4"/>
      <c r="J2" s="4"/>
      <c r="K2" s="4"/>
      <c r="L2" s="4"/>
      <c r="M2" s="4"/>
      <c r="N2" s="4"/>
      <c r="O2" s="4"/>
      <c r="P2" s="4"/>
      <c r="Q2" s="4"/>
      <c r="R2" s="4"/>
    </row>
    <row r="3" spans="1:18" s="45" customFormat="1">
      <c r="A3" s="52"/>
      <c r="B3" s="53"/>
      <c r="C3" s="228" t="str">
        <f>'Table 1'!C3:D3</f>
        <v>Afghanistan</v>
      </c>
      <c r="D3" s="228"/>
      <c r="E3" s="228" t="str">
        <f>'Table 1'!E3:F3</f>
        <v xml:space="preserve">Bangladesh </v>
      </c>
      <c r="F3" s="228"/>
      <c r="G3" s="228" t="str">
        <f>'Table 1'!G3:H3</f>
        <v>Bhutan</v>
      </c>
      <c r="H3" s="228"/>
      <c r="I3" s="228" t="str">
        <f>'Table 1'!I3:J3</f>
        <v>India</v>
      </c>
      <c r="J3" s="228"/>
      <c r="K3" s="228" t="str">
        <f>'Table 1'!K3:L3</f>
        <v>Maldives</v>
      </c>
      <c r="L3" s="228"/>
      <c r="M3" s="228" t="str">
        <f>'Table 1'!M3:N3</f>
        <v>Nepal</v>
      </c>
      <c r="N3" s="228"/>
      <c r="O3" s="228" t="str">
        <f>'Table 1'!O3:P3</f>
        <v>Pakistan</v>
      </c>
      <c r="P3" s="228"/>
      <c r="Q3" s="228" t="str">
        <f>'Table 1'!Q3:R3</f>
        <v xml:space="preserve">Sri Lanka </v>
      </c>
      <c r="R3" s="228"/>
    </row>
    <row r="4" spans="1:18" s="45" customFormat="1">
      <c r="B4" s="30"/>
      <c r="C4" s="31">
        <v>2009</v>
      </c>
      <c r="D4" s="32">
        <v>2010</v>
      </c>
      <c r="E4" s="31">
        <v>2009</v>
      </c>
      <c r="F4" s="32">
        <v>2010</v>
      </c>
      <c r="G4" s="31">
        <v>2009</v>
      </c>
      <c r="H4" s="32">
        <v>2010</v>
      </c>
      <c r="I4" s="31">
        <v>2009</v>
      </c>
      <c r="J4" s="32">
        <v>2010</v>
      </c>
      <c r="K4" s="31">
        <v>2009</v>
      </c>
      <c r="L4" s="32">
        <v>2010</v>
      </c>
      <c r="M4" s="31">
        <v>2009</v>
      </c>
      <c r="N4" s="32">
        <v>2010</v>
      </c>
      <c r="O4" s="33"/>
      <c r="P4" s="33"/>
      <c r="Q4" s="31">
        <v>2009</v>
      </c>
      <c r="R4" s="32">
        <v>2010</v>
      </c>
    </row>
    <row r="5" spans="1:18">
      <c r="B5" s="8" t="s">
        <v>171</v>
      </c>
      <c r="C5" s="37"/>
      <c r="D5" s="37"/>
      <c r="E5" s="37"/>
      <c r="F5" s="37"/>
      <c r="G5" s="77"/>
      <c r="H5" s="77"/>
      <c r="I5" s="37"/>
      <c r="J5" s="37"/>
      <c r="K5" s="37"/>
      <c r="L5" s="37"/>
      <c r="M5" s="37"/>
      <c r="N5" s="37"/>
      <c r="O5" s="37"/>
      <c r="P5" s="37"/>
      <c r="Q5" s="9">
        <v>10</v>
      </c>
      <c r="R5" s="10">
        <v>10</v>
      </c>
    </row>
    <row r="6" spans="1:18">
      <c r="B6" s="11" t="s">
        <v>172</v>
      </c>
      <c r="C6" s="38"/>
      <c r="D6" s="38"/>
      <c r="E6" s="38"/>
      <c r="F6" s="38"/>
      <c r="G6" s="78">
        <v>3</v>
      </c>
      <c r="H6" s="78">
        <v>3</v>
      </c>
      <c r="I6" s="38"/>
      <c r="J6" s="38"/>
      <c r="K6" s="38"/>
      <c r="L6" s="38"/>
      <c r="M6" s="38"/>
      <c r="N6" s="38"/>
      <c r="O6" s="38"/>
      <c r="P6" s="38"/>
      <c r="Q6" s="9">
        <v>10</v>
      </c>
      <c r="R6" s="10">
        <v>10</v>
      </c>
    </row>
    <row r="7" spans="1:18">
      <c r="B7" s="8" t="s">
        <v>173</v>
      </c>
      <c r="C7" s="37"/>
      <c r="D7" s="37"/>
      <c r="E7" s="37"/>
      <c r="F7" s="37"/>
      <c r="G7" s="77"/>
      <c r="H7" s="77"/>
      <c r="I7" s="37"/>
      <c r="J7" s="37"/>
      <c r="K7" s="37"/>
      <c r="L7" s="37"/>
      <c r="M7" s="37"/>
      <c r="N7" s="37"/>
      <c r="O7" s="37"/>
      <c r="P7" s="37"/>
      <c r="Q7" s="9">
        <v>11</v>
      </c>
      <c r="R7" s="10">
        <v>11</v>
      </c>
    </row>
    <row r="8" spans="1:18">
      <c r="B8" s="11" t="s">
        <v>172</v>
      </c>
      <c r="C8" s="38"/>
      <c r="D8" s="38"/>
      <c r="E8" s="38"/>
      <c r="F8" s="38"/>
      <c r="G8" s="78">
        <v>2</v>
      </c>
      <c r="H8" s="78">
        <v>2</v>
      </c>
      <c r="I8" s="38"/>
      <c r="J8" s="38"/>
      <c r="K8" s="38"/>
      <c r="L8" s="38"/>
      <c r="M8" s="38"/>
      <c r="N8" s="38"/>
      <c r="O8" s="38"/>
      <c r="P8" s="38"/>
      <c r="Q8" s="9">
        <v>11</v>
      </c>
      <c r="R8" s="10">
        <v>11</v>
      </c>
    </row>
    <row r="9" spans="1:18">
      <c r="B9" s="8" t="s">
        <v>174</v>
      </c>
      <c r="C9" s="37"/>
      <c r="D9" s="37"/>
      <c r="E9" s="37"/>
      <c r="F9" s="37"/>
      <c r="G9" s="77"/>
      <c r="H9" s="77"/>
      <c r="I9" s="37"/>
      <c r="J9" s="37"/>
      <c r="K9" s="37"/>
      <c r="L9" s="37"/>
      <c r="M9" s="37"/>
      <c r="N9" s="37"/>
      <c r="O9" s="37"/>
      <c r="P9" s="37"/>
      <c r="Q9" s="9">
        <v>13</v>
      </c>
      <c r="R9" s="10">
        <v>11</v>
      </c>
    </row>
    <row r="10" spans="1:18">
      <c r="B10" s="11" t="s">
        <v>172</v>
      </c>
      <c r="C10" s="38"/>
      <c r="D10" s="38"/>
      <c r="E10" s="38"/>
      <c r="F10" s="38"/>
      <c r="G10" s="78"/>
      <c r="H10" s="78"/>
      <c r="I10" s="38"/>
      <c r="J10" s="38"/>
      <c r="K10" s="38"/>
      <c r="L10" s="38"/>
      <c r="M10" s="38"/>
      <c r="N10" s="38"/>
      <c r="O10" s="38"/>
      <c r="P10" s="38"/>
      <c r="Q10" s="9">
        <v>13</v>
      </c>
      <c r="R10" s="10">
        <v>11</v>
      </c>
    </row>
    <row r="11" spans="1:18">
      <c r="B11" s="8" t="s">
        <v>175</v>
      </c>
      <c r="C11" s="37"/>
      <c r="D11" s="37"/>
      <c r="E11" s="37"/>
      <c r="F11" s="37"/>
      <c r="G11" s="77">
        <v>5</v>
      </c>
      <c r="H11" s="77">
        <v>5</v>
      </c>
      <c r="I11" s="37"/>
      <c r="J11" s="37"/>
      <c r="K11" s="37"/>
      <c r="L11" s="37"/>
      <c r="M11" s="37"/>
      <c r="N11" s="37"/>
      <c r="O11" s="37"/>
      <c r="P11" s="37"/>
      <c r="Q11" s="12">
        <v>34</v>
      </c>
      <c r="R11" s="13">
        <v>32</v>
      </c>
    </row>
    <row r="12" spans="1:18">
      <c r="B12" s="11" t="s">
        <v>15</v>
      </c>
      <c r="C12" s="38"/>
      <c r="D12" s="38"/>
      <c r="E12" s="38"/>
      <c r="F12" s="38"/>
      <c r="G12" s="78"/>
      <c r="H12" s="78"/>
      <c r="I12" s="38"/>
      <c r="J12" s="38"/>
      <c r="K12" s="38"/>
      <c r="L12" s="38"/>
      <c r="M12" s="38"/>
      <c r="N12" s="38"/>
      <c r="O12" s="38"/>
      <c r="P12" s="38"/>
      <c r="Q12" s="12"/>
      <c r="R12" s="13"/>
    </row>
    <row r="13" spans="1:18">
      <c r="B13" s="8" t="s">
        <v>176</v>
      </c>
      <c r="C13" s="37"/>
      <c r="D13" s="37"/>
      <c r="E13" s="37"/>
      <c r="F13" s="37"/>
      <c r="G13" s="77"/>
      <c r="H13" s="77"/>
      <c r="I13" s="37"/>
      <c r="J13" s="37"/>
      <c r="K13" s="37"/>
      <c r="L13" s="37"/>
      <c r="M13" s="37"/>
      <c r="N13" s="37"/>
      <c r="O13" s="37"/>
      <c r="P13" s="37"/>
      <c r="Q13" s="14">
        <v>9281</v>
      </c>
      <c r="R13" s="15">
        <v>9705</v>
      </c>
    </row>
    <row r="14" spans="1:18">
      <c r="B14" s="11" t="s">
        <v>23</v>
      </c>
      <c r="C14" s="38"/>
      <c r="D14" s="38"/>
      <c r="E14" s="38"/>
      <c r="F14" s="38"/>
      <c r="G14" s="78"/>
      <c r="H14" s="78"/>
      <c r="I14" s="38"/>
      <c r="J14" s="38"/>
      <c r="K14" s="38"/>
      <c r="L14" s="38"/>
      <c r="M14" s="38"/>
      <c r="N14" s="38"/>
      <c r="O14" s="38"/>
      <c r="P14" s="38"/>
      <c r="Q14" s="16"/>
      <c r="R14" s="17"/>
    </row>
    <row r="15" spans="1:18">
      <c r="B15" s="11" t="s">
        <v>177</v>
      </c>
      <c r="C15" s="38"/>
      <c r="D15" s="38"/>
      <c r="E15" s="38"/>
      <c r="F15" s="38"/>
      <c r="G15" s="78">
        <v>3</v>
      </c>
      <c r="H15" s="78">
        <v>3</v>
      </c>
      <c r="I15" s="38"/>
      <c r="J15" s="38"/>
      <c r="K15" s="38"/>
      <c r="L15" s="38"/>
      <c r="M15" s="38"/>
      <c r="N15" s="38"/>
      <c r="O15" s="38"/>
      <c r="P15" s="38"/>
      <c r="Q15" s="14">
        <v>2356</v>
      </c>
      <c r="R15" s="15">
        <v>2344</v>
      </c>
    </row>
    <row r="16" spans="1:18">
      <c r="B16" s="11" t="s">
        <v>178</v>
      </c>
      <c r="C16" s="38"/>
      <c r="D16" s="38"/>
      <c r="E16" s="38"/>
      <c r="F16" s="38"/>
      <c r="G16" s="78">
        <v>2</v>
      </c>
      <c r="H16" s="78">
        <v>2</v>
      </c>
      <c r="I16" s="38"/>
      <c r="J16" s="38"/>
      <c r="K16" s="38"/>
      <c r="L16" s="38"/>
      <c r="M16" s="38"/>
      <c r="N16" s="38"/>
      <c r="O16" s="38"/>
      <c r="P16" s="38"/>
      <c r="Q16" s="14">
        <v>3306</v>
      </c>
      <c r="R16" s="15">
        <v>3331</v>
      </c>
    </row>
    <row r="17" spans="2:18">
      <c r="B17" s="18" t="s">
        <v>179</v>
      </c>
      <c r="C17" s="39"/>
      <c r="D17" s="39"/>
      <c r="E17" s="39"/>
      <c r="F17" s="39"/>
      <c r="G17" s="79"/>
      <c r="H17" s="79"/>
      <c r="I17" s="39"/>
      <c r="J17" s="39"/>
      <c r="K17" s="39"/>
      <c r="L17" s="39"/>
      <c r="M17" s="39"/>
      <c r="N17" s="39"/>
      <c r="O17" s="39"/>
      <c r="P17" s="39"/>
      <c r="Q17" s="19">
        <v>3619</v>
      </c>
      <c r="R17" s="20">
        <v>4030</v>
      </c>
    </row>
  </sheetData>
  <mergeCells count="9">
    <mergeCell ref="A2:D2"/>
    <mergeCell ref="Q3:R3"/>
    <mergeCell ref="C3:D3"/>
    <mergeCell ref="E3:F3"/>
    <mergeCell ref="G3:H3"/>
    <mergeCell ref="I3:J3"/>
    <mergeCell ref="K3:L3"/>
    <mergeCell ref="M3:N3"/>
    <mergeCell ref="O3:P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R18"/>
  <sheetViews>
    <sheetView workbookViewId="0">
      <selection activeCell="F24" sqref="F24"/>
    </sheetView>
  </sheetViews>
  <sheetFormatPr defaultRowHeight="15"/>
  <cols>
    <col min="1" max="1" width="9.140625" customWidth="1"/>
    <col min="2" max="2" width="25.5703125" customWidth="1"/>
    <col min="3" max="16" width="10.7109375" customWidth="1"/>
    <col min="17" max="18" width="12.28515625" bestFit="1" customWidth="1"/>
    <col min="19" max="20" width="9.140625" customWidth="1"/>
    <col min="21" max="21" width="16.140625" customWidth="1"/>
  </cols>
  <sheetData>
    <row r="1" spans="1:18">
      <c r="A1" s="50" t="s">
        <v>180</v>
      </c>
    </row>
    <row r="2" spans="1:18" s="4" customFormat="1">
      <c r="A2" s="207" t="s">
        <v>181</v>
      </c>
      <c r="B2" s="207"/>
      <c r="C2" s="207"/>
      <c r="D2" s="207"/>
    </row>
    <row r="3" spans="1:18" s="4" customFormat="1">
      <c r="B3" s="232"/>
      <c r="C3" s="227" t="str">
        <f>'Table 1'!C3:D3</f>
        <v>Afghanistan</v>
      </c>
      <c r="D3" s="227"/>
      <c r="E3" s="227" t="str">
        <f>'Table 1'!E3:F3</f>
        <v xml:space="preserve">Bangladesh </v>
      </c>
      <c r="F3" s="227"/>
      <c r="G3" s="227" t="s">
        <v>193</v>
      </c>
      <c r="H3" s="227"/>
      <c r="I3" s="227" t="s">
        <v>194</v>
      </c>
      <c r="J3" s="227"/>
      <c r="K3" s="227" t="s">
        <v>195</v>
      </c>
      <c r="L3" s="227"/>
      <c r="M3" s="227" t="s">
        <v>196</v>
      </c>
      <c r="N3" s="227"/>
      <c r="O3" s="227" t="s">
        <v>197</v>
      </c>
      <c r="P3" s="227"/>
      <c r="Q3" s="219" t="s">
        <v>190</v>
      </c>
      <c r="R3" s="219"/>
    </row>
    <row r="4" spans="1:18" s="4" customFormat="1">
      <c r="B4" s="233"/>
      <c r="C4" s="46">
        <v>2009</v>
      </c>
      <c r="D4" s="46">
        <v>2010</v>
      </c>
      <c r="E4" s="46">
        <v>2009</v>
      </c>
      <c r="F4" s="46">
        <v>2010</v>
      </c>
      <c r="G4" s="46">
        <v>2009</v>
      </c>
      <c r="H4" s="46">
        <v>2010</v>
      </c>
      <c r="I4" s="46">
        <v>2009</v>
      </c>
      <c r="J4" s="46">
        <v>2010</v>
      </c>
      <c r="K4" s="46">
        <v>2009</v>
      </c>
      <c r="L4" s="46">
        <v>2010</v>
      </c>
      <c r="M4" s="46">
        <v>2009</v>
      </c>
      <c r="N4" s="46">
        <v>2010</v>
      </c>
      <c r="O4" s="46">
        <v>2009</v>
      </c>
      <c r="P4" s="46">
        <v>2010</v>
      </c>
      <c r="Q4" s="46">
        <v>2009</v>
      </c>
      <c r="R4" s="46">
        <v>2010</v>
      </c>
    </row>
    <row r="5" spans="1:18" ht="15" customHeight="1">
      <c r="B5" s="2" t="s">
        <v>182</v>
      </c>
      <c r="C5" s="28"/>
      <c r="D5" s="28"/>
      <c r="E5" s="28"/>
      <c r="F5" s="28"/>
      <c r="G5" s="73"/>
      <c r="H5" s="73"/>
      <c r="I5" s="28"/>
      <c r="J5" s="28"/>
      <c r="K5" s="28"/>
      <c r="L5" s="28"/>
      <c r="M5" s="28"/>
      <c r="N5" s="28"/>
      <c r="O5" s="28"/>
      <c r="P5" s="28"/>
      <c r="Q5" s="21">
        <v>3187628</v>
      </c>
      <c r="R5" s="22">
        <v>3661432</v>
      </c>
    </row>
    <row r="6" spans="1:18" ht="15" customHeight="1">
      <c r="B6" s="6" t="s">
        <v>23</v>
      </c>
      <c r="C6" s="36"/>
      <c r="D6" s="36"/>
      <c r="E6" s="36"/>
      <c r="F6" s="36"/>
      <c r="G6" s="74"/>
      <c r="H6" s="74"/>
      <c r="I6" s="36"/>
      <c r="J6" s="36"/>
      <c r="K6" s="36"/>
      <c r="L6" s="36"/>
      <c r="M6" s="36"/>
      <c r="N6" s="36"/>
      <c r="O6" s="36"/>
      <c r="P6" s="36"/>
      <c r="Q6" s="23"/>
      <c r="R6" s="24"/>
    </row>
    <row r="7" spans="1:18" ht="15" customHeight="1">
      <c r="B7" s="3" t="s">
        <v>183</v>
      </c>
      <c r="C7" s="29"/>
      <c r="D7" s="29"/>
      <c r="E7" s="29"/>
      <c r="F7" s="29"/>
      <c r="G7" s="75"/>
      <c r="H7" s="75"/>
      <c r="I7" s="29"/>
      <c r="J7" s="29"/>
      <c r="K7" s="29"/>
      <c r="L7" s="29"/>
      <c r="M7" s="29"/>
      <c r="N7" s="29"/>
      <c r="O7" s="29"/>
      <c r="P7" s="29"/>
      <c r="Q7" s="21">
        <v>404309</v>
      </c>
      <c r="R7" s="22">
        <v>441721</v>
      </c>
    </row>
    <row r="8" spans="1:18" ht="15" customHeight="1">
      <c r="B8" s="3" t="s">
        <v>184</v>
      </c>
      <c r="C8" s="29"/>
      <c r="D8" s="29"/>
      <c r="E8" s="29"/>
      <c r="F8" s="29"/>
      <c r="G8" s="75"/>
      <c r="H8" s="75"/>
      <c r="I8" s="29"/>
      <c r="J8" s="29"/>
      <c r="K8" s="29"/>
      <c r="L8" s="29"/>
      <c r="M8" s="29"/>
      <c r="N8" s="29"/>
      <c r="O8" s="29"/>
      <c r="P8" s="29"/>
      <c r="Q8" s="21">
        <v>315926</v>
      </c>
      <c r="R8" s="22">
        <v>358631</v>
      </c>
    </row>
    <row r="9" spans="1:18" ht="15" customHeight="1">
      <c r="B9" s="2" t="s">
        <v>185</v>
      </c>
      <c r="C9" s="28"/>
      <c r="D9" s="28"/>
      <c r="E9" s="28"/>
      <c r="F9" s="28"/>
      <c r="G9" s="73"/>
      <c r="H9" s="73"/>
      <c r="I9" s="28"/>
      <c r="J9" s="28"/>
      <c r="K9" s="28"/>
      <c r="L9" s="28"/>
      <c r="M9" s="28"/>
      <c r="N9" s="28"/>
      <c r="O9" s="28"/>
      <c r="P9" s="28"/>
      <c r="Q9" s="21">
        <v>3888921</v>
      </c>
      <c r="R9" s="22">
        <v>4339002</v>
      </c>
    </row>
    <row r="10" spans="1:18" ht="15" customHeight="1">
      <c r="B10" s="6" t="s">
        <v>23</v>
      </c>
      <c r="C10" s="36"/>
      <c r="D10" s="36"/>
      <c r="E10" s="36"/>
      <c r="F10" s="36"/>
      <c r="G10" s="74"/>
      <c r="H10" s="74"/>
      <c r="I10" s="36"/>
      <c r="J10" s="36"/>
      <c r="K10" s="36"/>
      <c r="L10" s="36"/>
      <c r="M10" s="36"/>
      <c r="N10" s="36"/>
      <c r="O10" s="36"/>
      <c r="P10" s="36"/>
      <c r="Q10" s="23"/>
      <c r="R10" s="24"/>
    </row>
    <row r="11" spans="1:18" ht="15" customHeight="1">
      <c r="B11" s="3" t="s">
        <v>183</v>
      </c>
      <c r="C11" s="29"/>
      <c r="D11" s="29"/>
      <c r="E11" s="29"/>
      <c r="F11" s="29"/>
      <c r="G11" s="75"/>
      <c r="H11" s="75"/>
      <c r="I11" s="29"/>
      <c r="J11" s="29"/>
      <c r="K11" s="29"/>
      <c r="L11" s="29"/>
      <c r="M11" s="29"/>
      <c r="N11" s="29"/>
      <c r="O11" s="29"/>
      <c r="P11" s="29"/>
      <c r="Q11" s="21">
        <v>1412833</v>
      </c>
      <c r="R11" s="22">
        <v>1543701</v>
      </c>
    </row>
    <row r="12" spans="1:18" ht="15" customHeight="1">
      <c r="B12" s="3" t="s">
        <v>184</v>
      </c>
      <c r="C12" s="29"/>
      <c r="D12" s="29"/>
      <c r="E12" s="29"/>
      <c r="F12" s="29"/>
      <c r="G12" s="75"/>
      <c r="H12" s="75"/>
      <c r="I12" s="29"/>
      <c r="J12" s="29"/>
      <c r="K12" s="29"/>
      <c r="L12" s="29"/>
      <c r="M12" s="29"/>
      <c r="N12" s="29"/>
      <c r="O12" s="29"/>
      <c r="P12" s="29"/>
      <c r="Q12" s="21">
        <v>99825</v>
      </c>
      <c r="R12" s="22">
        <v>102465</v>
      </c>
    </row>
    <row r="13" spans="1:18" ht="15" customHeight="1">
      <c r="B13" s="2" t="s">
        <v>186</v>
      </c>
      <c r="C13" s="28"/>
      <c r="D13" s="28"/>
      <c r="E13" s="28"/>
      <c r="F13" s="28"/>
      <c r="G13" s="73"/>
      <c r="H13" s="73"/>
      <c r="I13" s="28"/>
      <c r="J13" s="28"/>
      <c r="K13" s="28"/>
      <c r="L13" s="28"/>
      <c r="M13" s="28"/>
      <c r="N13" s="28"/>
      <c r="O13" s="28"/>
      <c r="P13" s="28"/>
      <c r="Q13" s="21">
        <v>1750262</v>
      </c>
      <c r="R13" s="22">
        <v>1974687</v>
      </c>
    </row>
    <row r="14" spans="1:18" ht="15" customHeight="1">
      <c r="B14" s="6" t="s">
        <v>187</v>
      </c>
      <c r="C14" s="36"/>
      <c r="D14" s="36"/>
      <c r="E14" s="36"/>
      <c r="F14" s="36"/>
      <c r="G14" s="74"/>
      <c r="H14" s="74"/>
      <c r="I14" s="36"/>
      <c r="J14" s="36"/>
      <c r="K14" s="36"/>
      <c r="L14" s="36"/>
      <c r="M14" s="36"/>
      <c r="N14" s="36"/>
      <c r="O14" s="36"/>
      <c r="P14" s="36"/>
      <c r="Q14" s="23"/>
      <c r="R14" s="24"/>
    </row>
    <row r="15" spans="1:18" ht="15" customHeight="1">
      <c r="B15" s="25" t="s">
        <v>188</v>
      </c>
      <c r="C15" s="40"/>
      <c r="D15" s="40"/>
      <c r="E15" s="40"/>
      <c r="F15" s="40"/>
      <c r="G15" s="76"/>
      <c r="H15" s="76"/>
      <c r="I15" s="40"/>
      <c r="J15" s="40"/>
      <c r="K15" s="40"/>
      <c r="L15" s="40"/>
      <c r="M15" s="40"/>
      <c r="N15" s="40"/>
      <c r="O15" s="40"/>
      <c r="P15" s="40"/>
      <c r="Q15" s="26">
        <v>3760314125</v>
      </c>
      <c r="R15" s="27">
        <v>4031935296</v>
      </c>
    </row>
    <row r="18" ht="12.75" customHeight="1"/>
  </sheetData>
  <mergeCells count="10">
    <mergeCell ref="A2:D2"/>
    <mergeCell ref="B3:B4"/>
    <mergeCell ref="Q3:R3"/>
    <mergeCell ref="C3:D3"/>
    <mergeCell ref="E3:F3"/>
    <mergeCell ref="G3:H3"/>
    <mergeCell ref="I3:J3"/>
    <mergeCell ref="K3:L3"/>
    <mergeCell ref="M3:N3"/>
    <mergeCell ref="O3:P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J15"/>
  <sheetViews>
    <sheetView tabSelected="1" workbookViewId="0">
      <pane xSplit="2" ySplit="5" topLeftCell="G6" activePane="bottomRight" state="frozen"/>
      <selection pane="topRight" activeCell="C1" sqref="C1"/>
      <selection pane="bottomLeft" activeCell="A8" sqref="A8"/>
      <selection pane="bottomRight" activeCell="T11" sqref="T11"/>
    </sheetView>
  </sheetViews>
  <sheetFormatPr defaultRowHeight="15"/>
  <cols>
    <col min="1" max="1" width="4.7109375" customWidth="1"/>
    <col min="2" max="2" width="25.28515625" bestFit="1" customWidth="1"/>
    <col min="3" max="18" width="10.7109375" customWidth="1"/>
    <col min="21" max="21" width="11.140625" customWidth="1"/>
  </cols>
  <sheetData>
    <row r="1" spans="1:36">
      <c r="A1" s="206" t="s">
        <v>8</v>
      </c>
      <c r="B1" s="207"/>
      <c r="C1" s="54"/>
    </row>
    <row r="2" spans="1:36">
      <c r="A2" s="206" t="s">
        <v>9</v>
      </c>
      <c r="B2" s="207"/>
      <c r="C2" s="207"/>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c r="A3" s="214" t="s">
        <v>10</v>
      </c>
      <c r="B3" s="215"/>
      <c r="C3" s="215"/>
      <c r="D3" s="47"/>
      <c r="E3" s="47"/>
      <c r="F3" s="47"/>
      <c r="G3" s="47"/>
      <c r="H3" s="47"/>
      <c r="I3" s="47"/>
      <c r="J3" s="47"/>
      <c r="K3" s="47"/>
      <c r="L3" s="47"/>
      <c r="M3" s="47"/>
      <c r="N3" s="47"/>
      <c r="O3" s="47"/>
      <c r="P3" s="47"/>
      <c r="Q3" s="47"/>
      <c r="R3" s="47"/>
      <c r="S3" s="4"/>
      <c r="T3" s="4"/>
      <c r="U3" s="4"/>
      <c r="V3" s="4"/>
      <c r="W3" s="4"/>
      <c r="X3" s="4"/>
      <c r="Y3" s="4"/>
      <c r="Z3" s="4"/>
      <c r="AA3" s="4"/>
      <c r="AB3" s="4"/>
      <c r="AC3" s="4"/>
      <c r="AD3" s="4"/>
      <c r="AE3" s="4"/>
      <c r="AF3" s="4"/>
      <c r="AG3" s="4"/>
      <c r="AH3" s="4"/>
      <c r="AI3" s="4"/>
      <c r="AJ3" s="4"/>
    </row>
    <row r="4" spans="1:36">
      <c r="A4" s="4"/>
      <c r="B4" s="213"/>
      <c r="C4" s="212" t="str">
        <f>'Table 1'!C3:D3</f>
        <v>Afghanistan</v>
      </c>
      <c r="D4" s="212"/>
      <c r="E4" s="212" t="s">
        <v>192</v>
      </c>
      <c r="F4" s="212"/>
      <c r="G4" s="212" t="s">
        <v>193</v>
      </c>
      <c r="H4" s="212"/>
      <c r="I4" s="212" t="s">
        <v>194</v>
      </c>
      <c r="J4" s="212"/>
      <c r="K4" s="212" t="s">
        <v>195</v>
      </c>
      <c r="L4" s="212"/>
      <c r="M4" s="212" t="s">
        <v>196</v>
      </c>
      <c r="N4" s="212"/>
      <c r="O4" s="212" t="s">
        <v>197</v>
      </c>
      <c r="P4" s="212"/>
      <c r="Q4" s="212" t="s">
        <v>190</v>
      </c>
      <c r="R4" s="212"/>
    </row>
    <row r="5" spans="1:36">
      <c r="B5" s="213"/>
      <c r="C5" s="130">
        <v>2009</v>
      </c>
      <c r="D5" s="130">
        <v>2010</v>
      </c>
      <c r="E5" s="130">
        <v>2009</v>
      </c>
      <c r="F5" s="130">
        <v>2010</v>
      </c>
      <c r="G5" s="130">
        <v>2009</v>
      </c>
      <c r="H5" s="130">
        <v>2010</v>
      </c>
      <c r="I5" s="130">
        <v>2009</v>
      </c>
      <c r="J5" s="130">
        <v>2010</v>
      </c>
      <c r="K5" s="130">
        <v>2009</v>
      </c>
      <c r="L5" s="130">
        <v>2010</v>
      </c>
      <c r="M5" s="130">
        <v>2009</v>
      </c>
      <c r="N5" s="130">
        <v>2010</v>
      </c>
      <c r="O5" s="130">
        <v>2009</v>
      </c>
      <c r="P5" s="130">
        <v>2010</v>
      </c>
      <c r="Q5" s="130">
        <v>2009</v>
      </c>
      <c r="R5" s="130">
        <v>2010</v>
      </c>
    </row>
    <row r="6" spans="1:36" ht="25.5">
      <c r="B6" s="48" t="s">
        <v>11</v>
      </c>
      <c r="C6" s="131"/>
      <c r="D6" s="131"/>
      <c r="E6" s="131"/>
      <c r="F6" s="131"/>
      <c r="G6" s="133">
        <v>4.9800000000000004</v>
      </c>
      <c r="H6" s="133">
        <v>5.6</v>
      </c>
      <c r="I6" s="134">
        <v>7683.2</v>
      </c>
      <c r="J6" s="134">
        <v>9127.2000000000007</v>
      </c>
      <c r="K6" s="131"/>
      <c r="L6" s="131"/>
      <c r="M6" s="131"/>
      <c r="N6" s="131"/>
      <c r="O6" s="136">
        <f>1152173/1000</f>
        <v>1152.173</v>
      </c>
      <c r="P6" s="136">
        <f>1295385/1000</f>
        <v>1295.385</v>
      </c>
      <c r="Q6" s="136" t="s">
        <v>12</v>
      </c>
      <c r="R6" s="136" t="s">
        <v>12</v>
      </c>
    </row>
    <row r="7" spans="1:36">
      <c r="B7" s="48" t="s">
        <v>13</v>
      </c>
      <c r="C7" s="131"/>
      <c r="D7" s="131"/>
      <c r="E7" s="131"/>
      <c r="F7" s="131"/>
      <c r="G7" s="135" t="s">
        <v>206</v>
      </c>
      <c r="H7" s="135" t="s">
        <v>206</v>
      </c>
      <c r="I7" s="134">
        <v>10702.7</v>
      </c>
      <c r="J7" s="134">
        <v>11411.7</v>
      </c>
      <c r="K7" s="131"/>
      <c r="L7" s="131"/>
      <c r="M7" s="131"/>
      <c r="N7" s="131"/>
      <c r="O7" s="136">
        <f>2566930/1000</f>
        <v>2566.9299999999998</v>
      </c>
      <c r="P7" s="136">
        <f>3040414/1000</f>
        <v>3040.4140000000002</v>
      </c>
      <c r="Q7" s="136">
        <v>154.9</v>
      </c>
      <c r="R7" s="136">
        <v>190.6</v>
      </c>
    </row>
    <row r="8" spans="1:36">
      <c r="B8" s="48"/>
      <c r="C8" s="131"/>
      <c r="D8" s="131"/>
      <c r="E8" s="131"/>
      <c r="F8" s="131"/>
      <c r="G8" s="124"/>
      <c r="H8" s="124"/>
      <c r="I8" s="136"/>
      <c r="J8" s="136"/>
      <c r="K8" s="131"/>
      <c r="L8" s="131"/>
      <c r="M8" s="131"/>
      <c r="N8" s="131"/>
      <c r="O8" s="136"/>
      <c r="P8" s="136"/>
      <c r="Q8" s="136"/>
      <c r="R8" s="136"/>
    </row>
    <row r="9" spans="1:36">
      <c r="B9" s="48" t="s">
        <v>14</v>
      </c>
      <c r="C9" s="131"/>
      <c r="D9" s="131"/>
      <c r="E9" s="131"/>
      <c r="F9" s="131"/>
      <c r="G9" s="124">
        <v>43.81</v>
      </c>
      <c r="H9" s="124">
        <v>5.61</v>
      </c>
      <c r="I9" s="134">
        <v>13309.9</v>
      </c>
      <c r="J9" s="134">
        <v>15914</v>
      </c>
      <c r="K9" s="131"/>
      <c r="L9" s="131"/>
      <c r="M9" s="131"/>
      <c r="N9" s="131"/>
      <c r="O9" s="136">
        <f>5137218/1000</f>
        <v>5137.2179999999998</v>
      </c>
      <c r="P9" s="136">
        <f>5777234/1000</f>
        <v>5777.2340000000004</v>
      </c>
      <c r="Q9" s="136">
        <v>336.7</v>
      </c>
      <c r="R9" s="136">
        <v>407.2</v>
      </c>
    </row>
    <row r="10" spans="1:36">
      <c r="B10" s="49" t="s">
        <v>15</v>
      </c>
      <c r="C10" s="132"/>
      <c r="D10" s="132"/>
      <c r="E10" s="132"/>
      <c r="F10" s="132"/>
      <c r="G10" s="124"/>
      <c r="H10" s="124"/>
      <c r="I10" s="137"/>
      <c r="J10" s="137"/>
      <c r="K10" s="132"/>
      <c r="L10" s="132"/>
      <c r="M10" s="132"/>
      <c r="N10" s="132"/>
      <c r="O10" s="137"/>
      <c r="P10" s="137"/>
      <c r="Q10" s="137"/>
      <c r="R10" s="137"/>
    </row>
    <row r="11" spans="1:36" ht="24">
      <c r="B11" s="48" t="s">
        <v>16</v>
      </c>
      <c r="C11" s="131"/>
      <c r="D11" s="131"/>
      <c r="E11" s="131"/>
      <c r="F11" s="131"/>
      <c r="G11" s="135" t="s">
        <v>206</v>
      </c>
      <c r="H11" s="135" t="s">
        <v>206</v>
      </c>
      <c r="I11" s="138" t="s">
        <v>198</v>
      </c>
      <c r="J11" s="138" t="s">
        <v>198</v>
      </c>
      <c r="K11" s="131"/>
      <c r="L11" s="131"/>
      <c r="M11" s="131"/>
      <c r="N11" s="131"/>
      <c r="O11" s="136" t="s">
        <v>12</v>
      </c>
      <c r="P11" s="136" t="s">
        <v>17</v>
      </c>
      <c r="Q11" s="136" t="s">
        <v>12</v>
      </c>
      <c r="R11" s="136" t="s">
        <v>17</v>
      </c>
    </row>
    <row r="12" spans="1:36" ht="24">
      <c r="B12" s="48" t="s">
        <v>18</v>
      </c>
      <c r="C12" s="131"/>
      <c r="D12" s="131"/>
      <c r="E12" s="131"/>
      <c r="F12" s="131"/>
      <c r="G12" s="135" t="s">
        <v>206</v>
      </c>
      <c r="H12" s="135" t="s">
        <v>206</v>
      </c>
      <c r="I12" s="138" t="s">
        <v>199</v>
      </c>
      <c r="J12" s="138" t="s">
        <v>199</v>
      </c>
      <c r="K12" s="131"/>
      <c r="L12" s="131"/>
      <c r="M12" s="131"/>
      <c r="N12" s="131"/>
      <c r="O12" s="136" t="s">
        <v>12</v>
      </c>
      <c r="P12" s="136" t="s">
        <v>17</v>
      </c>
      <c r="Q12" s="136" t="s">
        <v>12</v>
      </c>
      <c r="R12" s="136" t="s">
        <v>17</v>
      </c>
    </row>
    <row r="13" spans="1:36">
      <c r="B13" s="211"/>
      <c r="C13" s="211"/>
      <c r="D13" s="211"/>
      <c r="E13" s="211"/>
      <c r="F13" s="211"/>
      <c r="G13" s="211"/>
      <c r="H13" s="211"/>
      <c r="I13" s="211"/>
      <c r="J13" s="211"/>
      <c r="K13" s="211"/>
      <c r="L13" s="211"/>
      <c r="M13" s="211"/>
      <c r="N13" s="211"/>
      <c r="O13" s="211"/>
      <c r="P13" s="211"/>
      <c r="Q13" s="211"/>
      <c r="R13" s="211"/>
    </row>
    <row r="15" spans="1:36">
      <c r="B15" t="s">
        <v>19</v>
      </c>
    </row>
  </sheetData>
  <mergeCells count="13">
    <mergeCell ref="A1:B1"/>
    <mergeCell ref="B4:B5"/>
    <mergeCell ref="M4:N4"/>
    <mergeCell ref="O4:P4"/>
    <mergeCell ref="Q4:R4"/>
    <mergeCell ref="A2:C2"/>
    <mergeCell ref="A3:C3"/>
    <mergeCell ref="B13:R13"/>
    <mergeCell ref="C4:D4"/>
    <mergeCell ref="E4:F4"/>
    <mergeCell ref="G4:H4"/>
    <mergeCell ref="I4:J4"/>
    <mergeCell ref="K4:L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U15"/>
  <sheetViews>
    <sheetView workbookViewId="0">
      <pane xSplit="2" ySplit="4" topLeftCell="H5" activePane="bottomRight" state="frozen"/>
      <selection pane="topRight" activeCell="C1" sqref="C1"/>
      <selection pane="bottomLeft" activeCell="A5" sqref="A5"/>
      <selection pane="bottomRight" activeCell="S5" sqref="S5"/>
    </sheetView>
  </sheetViews>
  <sheetFormatPr defaultRowHeight="15"/>
  <cols>
    <col min="2" max="2" width="38.140625" customWidth="1"/>
    <col min="3" max="18" width="10.7109375" customWidth="1"/>
  </cols>
  <sheetData>
    <row r="1" spans="1:21">
      <c r="A1" s="41" t="s">
        <v>20</v>
      </c>
    </row>
    <row r="2" spans="1:21">
      <c r="A2" s="207" t="s">
        <v>21</v>
      </c>
      <c r="B2" s="207"/>
      <c r="C2" s="4"/>
      <c r="D2" s="4"/>
      <c r="E2" s="4"/>
      <c r="F2" s="4"/>
      <c r="G2" s="4"/>
      <c r="H2" s="4"/>
      <c r="I2" s="4"/>
      <c r="J2" s="4"/>
      <c r="K2" s="4"/>
      <c r="L2" s="4"/>
      <c r="M2" s="4"/>
      <c r="N2" s="4"/>
      <c r="O2" s="4"/>
      <c r="P2" s="4"/>
      <c r="Q2" s="4"/>
      <c r="R2" s="4"/>
    </row>
    <row r="3" spans="1:21" ht="15" customHeight="1">
      <c r="A3" s="55"/>
      <c r="B3" s="216"/>
      <c r="C3" s="208" t="str">
        <f>'Table 1'!C3:D3</f>
        <v>Afghanistan</v>
      </c>
      <c r="D3" s="208"/>
      <c r="E3" s="208" t="str">
        <f>'Table 1'!E3:F3</f>
        <v xml:space="preserve">Bangladesh </v>
      </c>
      <c r="F3" s="208"/>
      <c r="G3" s="208" t="str">
        <f>'Table 1'!G3:H3</f>
        <v>Bhutan</v>
      </c>
      <c r="H3" s="208"/>
      <c r="I3" s="208" t="str">
        <f>'Table 1'!I3:J3</f>
        <v>India</v>
      </c>
      <c r="J3" s="208"/>
      <c r="K3" s="208" t="str">
        <f>'Table 1'!K3:L3</f>
        <v>Maldives</v>
      </c>
      <c r="L3" s="208"/>
      <c r="M3" s="208" t="str">
        <f>'Table 1'!M3:N3</f>
        <v>Nepal</v>
      </c>
      <c r="N3" s="208"/>
      <c r="O3" s="208" t="str">
        <f>'Table 1'!O3:P3</f>
        <v>Pakistan</v>
      </c>
      <c r="P3" s="208"/>
      <c r="Q3" s="208" t="str">
        <f>'Table 1'!Q3:R3</f>
        <v xml:space="preserve">Sri Lanka </v>
      </c>
      <c r="R3" s="208"/>
    </row>
    <row r="4" spans="1:21">
      <c r="B4" s="217"/>
      <c r="C4" s="118">
        <v>2009</v>
      </c>
      <c r="D4" s="118">
        <v>2010</v>
      </c>
      <c r="E4" s="118">
        <v>2009</v>
      </c>
      <c r="F4" s="118">
        <v>2010</v>
      </c>
      <c r="G4" s="118">
        <v>2009</v>
      </c>
      <c r="H4" s="118">
        <v>2010</v>
      </c>
      <c r="I4" s="118">
        <v>2009</v>
      </c>
      <c r="J4" s="118">
        <v>2010</v>
      </c>
      <c r="K4" s="118">
        <v>2009</v>
      </c>
      <c r="L4" s="118">
        <v>2010</v>
      </c>
      <c r="M4" s="118">
        <v>2009</v>
      </c>
      <c r="N4" s="118">
        <v>2010</v>
      </c>
      <c r="O4" s="118"/>
      <c r="P4" s="118"/>
      <c r="Q4" s="118">
        <v>2009</v>
      </c>
      <c r="R4" s="118">
        <v>2010</v>
      </c>
    </row>
    <row r="5" spans="1:21" ht="15" customHeight="1">
      <c r="B5" s="42" t="s">
        <v>22</v>
      </c>
      <c r="C5" s="119"/>
      <c r="D5" s="119"/>
      <c r="E5" s="119"/>
      <c r="F5" s="119"/>
      <c r="G5" s="141"/>
      <c r="H5" s="141"/>
      <c r="I5" s="134">
        <v>3523</v>
      </c>
      <c r="J5" s="134">
        <v>4235.1000000000004</v>
      </c>
      <c r="K5" s="42"/>
      <c r="L5" s="42"/>
      <c r="M5" s="42"/>
      <c r="N5" s="42"/>
      <c r="O5" s="116"/>
      <c r="P5" s="116"/>
      <c r="Q5" s="141">
        <v>86.081999999999994</v>
      </c>
      <c r="R5" s="141">
        <v>104.846</v>
      </c>
      <c r="S5" s="5"/>
      <c r="T5" s="5"/>
      <c r="U5" s="5"/>
    </row>
    <row r="6" spans="1:21" ht="15" customHeight="1">
      <c r="B6" s="56" t="s">
        <v>23</v>
      </c>
      <c r="C6" s="139"/>
      <c r="D6" s="139"/>
      <c r="E6" s="139"/>
      <c r="F6" s="139"/>
      <c r="G6" s="141"/>
      <c r="H6" s="141"/>
      <c r="I6" s="142"/>
      <c r="J6" s="142"/>
      <c r="K6" s="56"/>
      <c r="L6" s="56"/>
      <c r="M6" s="56"/>
      <c r="N6" s="56"/>
      <c r="O6" s="146"/>
      <c r="P6" s="146"/>
      <c r="Q6" s="141"/>
      <c r="R6" s="141"/>
      <c r="S6" s="4"/>
      <c r="T6" s="4"/>
      <c r="U6" s="4"/>
    </row>
    <row r="7" spans="1:21" ht="15" customHeight="1">
      <c r="B7" s="56" t="s">
        <v>24</v>
      </c>
      <c r="C7" s="139"/>
      <c r="D7" s="139"/>
      <c r="E7" s="139"/>
      <c r="F7" s="139"/>
      <c r="G7" s="143">
        <v>7.3</v>
      </c>
      <c r="H7" s="143">
        <v>9.27</v>
      </c>
      <c r="I7" s="144">
        <v>2752.1</v>
      </c>
      <c r="J7" s="144">
        <v>3388.1</v>
      </c>
      <c r="K7" s="56"/>
      <c r="L7" s="56"/>
      <c r="M7" s="56"/>
      <c r="N7" s="56"/>
      <c r="O7" s="146">
        <f>280768/1000</f>
        <v>280.76799999999997</v>
      </c>
      <c r="P7" s="146">
        <f>327471/1000</f>
        <v>327.471</v>
      </c>
      <c r="Q7" s="141">
        <v>87.274000000000001</v>
      </c>
      <c r="R7" s="141">
        <v>104.11499999999999</v>
      </c>
      <c r="S7" s="5"/>
      <c r="T7" s="5"/>
      <c r="U7" s="5"/>
    </row>
    <row r="8" spans="1:21" ht="15" customHeight="1">
      <c r="B8" s="56" t="s">
        <v>25</v>
      </c>
      <c r="C8" s="139"/>
      <c r="D8" s="139"/>
      <c r="E8" s="139"/>
      <c r="F8" s="139"/>
      <c r="G8" s="143">
        <v>9.73</v>
      </c>
      <c r="H8" s="143">
        <v>11.78</v>
      </c>
      <c r="I8" s="145" t="s">
        <v>199</v>
      </c>
      <c r="J8" s="145" t="s">
        <v>199</v>
      </c>
      <c r="K8" s="56"/>
      <c r="L8" s="56"/>
      <c r="M8" s="56"/>
      <c r="N8" s="56"/>
      <c r="O8" s="146"/>
      <c r="P8" s="146"/>
      <c r="Q8" s="141">
        <v>-1.1919999999999999</v>
      </c>
      <c r="R8" s="141">
        <v>0.73099999999999998</v>
      </c>
      <c r="S8" s="5"/>
      <c r="T8" s="5"/>
      <c r="U8" s="5"/>
    </row>
    <row r="9" spans="1:21" ht="15" customHeight="1">
      <c r="B9" s="42" t="s">
        <v>26</v>
      </c>
      <c r="C9" s="119"/>
      <c r="D9" s="119"/>
      <c r="E9" s="119"/>
      <c r="F9" s="119"/>
      <c r="G9" s="141"/>
      <c r="H9" s="141"/>
      <c r="I9" s="138" t="s">
        <v>199</v>
      </c>
      <c r="J9" s="138" t="s">
        <v>199</v>
      </c>
      <c r="K9" s="42"/>
      <c r="L9" s="42"/>
      <c r="M9" s="42"/>
      <c r="N9" s="42"/>
      <c r="O9" s="116"/>
      <c r="P9" s="116"/>
      <c r="Q9" s="141" t="s">
        <v>12</v>
      </c>
      <c r="R9" s="141" t="s">
        <v>12</v>
      </c>
      <c r="S9" s="5"/>
      <c r="T9" s="5"/>
      <c r="U9" s="5"/>
    </row>
    <row r="10" spans="1:21" ht="15" customHeight="1">
      <c r="B10" s="42"/>
      <c r="C10" s="119"/>
      <c r="D10" s="119"/>
      <c r="E10" s="119"/>
      <c r="F10" s="119"/>
      <c r="G10" s="141"/>
      <c r="H10" s="141"/>
      <c r="I10" s="116"/>
      <c r="J10" s="116"/>
      <c r="K10" s="42"/>
      <c r="L10" s="42"/>
      <c r="M10" s="42"/>
      <c r="N10" s="42"/>
      <c r="O10" s="116"/>
      <c r="P10" s="116"/>
      <c r="Q10" s="141"/>
      <c r="R10" s="141"/>
      <c r="S10" s="5"/>
      <c r="T10" s="5"/>
      <c r="U10" s="5"/>
    </row>
    <row r="11" spans="1:21" ht="15" customHeight="1">
      <c r="B11" s="56" t="s">
        <v>15</v>
      </c>
      <c r="C11" s="139"/>
      <c r="D11" s="139"/>
      <c r="E11" s="139"/>
      <c r="F11" s="139"/>
      <c r="G11" s="141"/>
      <c r="H11" s="141"/>
      <c r="I11" s="146"/>
      <c r="J11" s="146"/>
      <c r="K11" s="56"/>
      <c r="L11" s="56"/>
      <c r="M11" s="56"/>
      <c r="N11" s="56"/>
      <c r="O11" s="146"/>
      <c r="P11" s="146"/>
      <c r="Q11" s="141"/>
      <c r="R11" s="141"/>
      <c r="S11" s="4"/>
      <c r="T11" s="4"/>
      <c r="U11" s="4"/>
    </row>
    <row r="12" spans="1:21" ht="15" customHeight="1">
      <c r="B12" s="56" t="s">
        <v>27</v>
      </c>
      <c r="C12" s="139"/>
      <c r="D12" s="139"/>
      <c r="E12" s="139"/>
      <c r="F12" s="139"/>
      <c r="G12" s="147"/>
      <c r="H12" s="147"/>
      <c r="I12" s="146"/>
      <c r="J12" s="146"/>
      <c r="K12" s="56"/>
      <c r="L12" s="56"/>
      <c r="M12" s="56"/>
      <c r="N12" s="56"/>
      <c r="O12" s="146"/>
      <c r="P12" s="146"/>
      <c r="Q12" s="147">
        <v>14450</v>
      </c>
      <c r="R12" s="147">
        <v>10286</v>
      </c>
      <c r="S12" s="4"/>
      <c r="T12" s="4"/>
      <c r="U12" s="4"/>
    </row>
    <row r="13" spans="1:21" ht="15" customHeight="1">
      <c r="B13" s="43" t="s">
        <v>28</v>
      </c>
      <c r="C13" s="120"/>
      <c r="D13" s="120"/>
      <c r="E13" s="120"/>
      <c r="F13" s="120"/>
      <c r="G13" s="148" t="s">
        <v>206</v>
      </c>
      <c r="H13" s="148" t="s">
        <v>206</v>
      </c>
      <c r="I13" s="145" t="s">
        <v>199</v>
      </c>
      <c r="J13" s="145" t="s">
        <v>199</v>
      </c>
      <c r="K13" s="43"/>
      <c r="L13" s="43"/>
      <c r="M13" s="43"/>
      <c r="N13" s="43"/>
      <c r="O13" s="117"/>
      <c r="P13" s="117"/>
      <c r="Q13" s="147" t="s">
        <v>29</v>
      </c>
      <c r="R13" s="147" t="s">
        <v>29</v>
      </c>
      <c r="S13" s="4"/>
      <c r="T13" s="4"/>
      <c r="U13" s="4"/>
    </row>
    <row r="14" spans="1:21" ht="15" customHeight="1">
      <c r="B14" s="57" t="s">
        <v>30</v>
      </c>
      <c r="C14" s="140"/>
      <c r="D14" s="140"/>
      <c r="E14" s="140"/>
      <c r="F14" s="140"/>
      <c r="G14" s="149" t="s">
        <v>206</v>
      </c>
      <c r="H14" s="149" t="s">
        <v>206</v>
      </c>
      <c r="I14" s="145" t="s">
        <v>199</v>
      </c>
      <c r="J14" s="145" t="s">
        <v>199</v>
      </c>
      <c r="K14" s="57"/>
      <c r="L14" s="57"/>
      <c r="M14" s="57"/>
      <c r="N14" s="57"/>
      <c r="O14" s="150"/>
      <c r="P14" s="150"/>
      <c r="Q14" s="141" t="s">
        <v>29</v>
      </c>
      <c r="R14" s="141" t="s">
        <v>29</v>
      </c>
      <c r="S14" s="4"/>
      <c r="T14" s="4"/>
      <c r="U14" s="4"/>
    </row>
    <row r="15" spans="1:21" ht="15" customHeight="1">
      <c r="B15" s="57" t="s">
        <v>31</v>
      </c>
      <c r="C15" s="140"/>
      <c r="D15" s="140"/>
      <c r="E15" s="140"/>
      <c r="F15" s="140"/>
      <c r="G15" s="149" t="s">
        <v>206</v>
      </c>
      <c r="H15" s="149" t="s">
        <v>206</v>
      </c>
      <c r="I15" s="145" t="s">
        <v>199</v>
      </c>
      <c r="J15" s="145" t="s">
        <v>199</v>
      </c>
      <c r="K15" s="57"/>
      <c r="L15" s="57"/>
      <c r="M15" s="57"/>
      <c r="N15" s="57"/>
      <c r="O15" s="57"/>
      <c r="P15" s="57"/>
      <c r="Q15" s="57"/>
      <c r="R15" s="57"/>
    </row>
  </sheetData>
  <mergeCells count="10">
    <mergeCell ref="A2:B2"/>
    <mergeCell ref="Q3:R3"/>
    <mergeCell ref="C3:D3"/>
    <mergeCell ref="E3:F3"/>
    <mergeCell ref="G3:H3"/>
    <mergeCell ref="I3:J3"/>
    <mergeCell ref="K3:L3"/>
    <mergeCell ref="M3:N3"/>
    <mergeCell ref="O3:P3"/>
    <mergeCell ref="B3: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R42"/>
  <sheetViews>
    <sheetView workbookViewId="0">
      <pane xSplit="2" ySplit="4" topLeftCell="C23" activePane="bottomRight" state="frozen"/>
      <selection pane="topRight" activeCell="C1" sqref="C1"/>
      <selection pane="bottomLeft" activeCell="A5" sqref="A5"/>
      <selection pane="bottomRight" activeCell="G5" sqref="G5:J39"/>
    </sheetView>
  </sheetViews>
  <sheetFormatPr defaultRowHeight="15"/>
  <cols>
    <col min="2" max="2" width="27.42578125" bestFit="1" customWidth="1"/>
    <col min="3" max="18" width="10.7109375" customWidth="1"/>
  </cols>
  <sheetData>
    <row r="1" spans="1:18">
      <c r="A1" s="47" t="s">
        <v>32</v>
      </c>
      <c r="B1" s="4"/>
      <c r="C1" s="4"/>
      <c r="D1" s="4"/>
      <c r="E1" s="4"/>
      <c r="F1" s="4"/>
      <c r="G1" s="4"/>
      <c r="H1" s="4"/>
      <c r="I1" s="4"/>
      <c r="J1" s="4"/>
      <c r="K1" s="4"/>
      <c r="L1" s="4"/>
      <c r="M1" s="4"/>
      <c r="N1" s="4"/>
      <c r="O1" s="4"/>
      <c r="P1" s="4"/>
      <c r="Q1" s="4"/>
      <c r="R1" s="4"/>
    </row>
    <row r="2" spans="1:18">
      <c r="A2" s="207" t="s">
        <v>33</v>
      </c>
      <c r="B2" s="207"/>
      <c r="C2" s="47"/>
      <c r="D2" s="47"/>
      <c r="E2" s="47"/>
      <c r="F2" s="47"/>
      <c r="G2" s="47"/>
      <c r="H2" s="47"/>
      <c r="I2" s="47"/>
      <c r="J2" s="47"/>
      <c r="K2" s="47"/>
      <c r="L2" s="47"/>
      <c r="M2" s="47"/>
      <c r="N2" s="47"/>
      <c r="O2" s="47"/>
      <c r="P2" s="47"/>
      <c r="Q2" s="47"/>
      <c r="R2" s="47"/>
    </row>
    <row r="3" spans="1:18" ht="15" customHeight="1">
      <c r="A3" s="55"/>
      <c r="B3" s="35"/>
      <c r="C3" s="219" t="str">
        <f>'Table 1'!C3:D3</f>
        <v>Afghanistan</v>
      </c>
      <c r="D3" s="219"/>
      <c r="E3" s="219" t="str">
        <f>'Table 1'!E3:F3</f>
        <v xml:space="preserve">Bangladesh </v>
      </c>
      <c r="F3" s="219"/>
      <c r="G3" s="219" t="str">
        <f>'Table 1'!G3:H3</f>
        <v>Bhutan</v>
      </c>
      <c r="H3" s="219"/>
      <c r="I3" s="219" t="str">
        <f>'Table 1'!I3:J3</f>
        <v>India</v>
      </c>
      <c r="J3" s="219"/>
      <c r="K3" s="219" t="str">
        <f>'Table 1'!K3:L3</f>
        <v>Maldives</v>
      </c>
      <c r="L3" s="219"/>
      <c r="M3" s="219" t="str">
        <f>'Table 1'!M3:N3</f>
        <v>Nepal</v>
      </c>
      <c r="N3" s="219"/>
      <c r="O3" s="219" t="str">
        <f>'Table 1'!O3:P3</f>
        <v>Pakistan</v>
      </c>
      <c r="P3" s="219"/>
      <c r="Q3" s="219" t="str">
        <f>'Table 1'!Q3:R3</f>
        <v xml:space="preserve">Sri Lanka </v>
      </c>
      <c r="R3" s="219"/>
    </row>
    <row r="4" spans="1:18">
      <c r="B4" s="1"/>
      <c r="C4" s="46">
        <v>2009</v>
      </c>
      <c r="D4" s="46">
        <v>2010</v>
      </c>
      <c r="E4" s="46">
        <v>2009</v>
      </c>
      <c r="F4" s="46">
        <v>2010</v>
      </c>
      <c r="G4" s="46">
        <v>2009</v>
      </c>
      <c r="H4" s="46">
        <v>2010</v>
      </c>
      <c r="I4" s="46">
        <v>2009</v>
      </c>
      <c r="J4" s="46">
        <v>2010</v>
      </c>
      <c r="K4" s="46">
        <v>2009</v>
      </c>
      <c r="L4" s="46">
        <v>2010</v>
      </c>
      <c r="M4" s="46">
        <v>2009</v>
      </c>
      <c r="N4" s="46">
        <v>2010</v>
      </c>
      <c r="O4" s="46">
        <v>2009</v>
      </c>
      <c r="P4" s="46">
        <v>2010</v>
      </c>
      <c r="Q4" s="46">
        <v>2009</v>
      </c>
      <c r="R4" s="46">
        <v>2010</v>
      </c>
    </row>
    <row r="5" spans="1:18" ht="21.75" customHeight="1">
      <c r="B5" s="58" t="s">
        <v>34</v>
      </c>
      <c r="C5" s="58"/>
      <c r="D5" s="58"/>
      <c r="E5" s="58"/>
      <c r="F5" s="58"/>
      <c r="G5" s="154">
        <v>1936.25</v>
      </c>
      <c r="H5" s="154">
        <v>1700.4</v>
      </c>
      <c r="I5" s="155">
        <v>7994.71</v>
      </c>
      <c r="J5" s="155">
        <v>9481.84</v>
      </c>
      <c r="K5" s="58"/>
      <c r="L5" s="58"/>
      <c r="M5" s="58"/>
      <c r="N5" s="58"/>
      <c r="O5" s="58"/>
      <c r="P5" s="58"/>
      <c r="Q5" s="60">
        <v>212.173</v>
      </c>
      <c r="R5" s="61">
        <v>249.977</v>
      </c>
    </row>
    <row r="6" spans="1:18">
      <c r="B6" s="59" t="s">
        <v>35</v>
      </c>
      <c r="C6" s="59"/>
      <c r="D6" s="59"/>
      <c r="E6" s="59"/>
      <c r="F6" s="59"/>
      <c r="G6" s="154"/>
      <c r="H6" s="154"/>
      <c r="I6" s="154"/>
      <c r="J6" s="154"/>
      <c r="K6" s="59"/>
      <c r="L6" s="59"/>
      <c r="M6" s="59"/>
      <c r="N6" s="59"/>
      <c r="O6" s="59"/>
      <c r="P6" s="59"/>
      <c r="Q6" s="62"/>
      <c r="R6" s="62"/>
    </row>
    <row r="7" spans="1:18">
      <c r="B7" s="59" t="s">
        <v>36</v>
      </c>
      <c r="C7" s="59"/>
      <c r="D7" s="59"/>
      <c r="E7" s="59"/>
      <c r="F7" s="59"/>
      <c r="G7" s="156"/>
      <c r="H7" s="156"/>
      <c r="I7" s="154"/>
      <c r="J7" s="154"/>
      <c r="K7" s="59"/>
      <c r="L7" s="59"/>
      <c r="M7" s="59"/>
      <c r="N7" s="59"/>
      <c r="O7" s="59"/>
      <c r="P7" s="59"/>
      <c r="Q7" s="62">
        <v>0</v>
      </c>
      <c r="R7" s="62">
        <v>0</v>
      </c>
    </row>
    <row r="8" spans="1:18">
      <c r="B8" s="59" t="s">
        <v>37</v>
      </c>
      <c r="C8" s="59"/>
      <c r="D8" s="59"/>
      <c r="E8" s="59"/>
      <c r="F8" s="59"/>
      <c r="G8" s="156"/>
      <c r="H8" s="156"/>
      <c r="I8" s="154"/>
      <c r="J8" s="154"/>
      <c r="K8" s="59"/>
      <c r="L8" s="59"/>
      <c r="M8" s="59"/>
      <c r="N8" s="59"/>
      <c r="O8" s="59"/>
      <c r="P8" s="59"/>
      <c r="Q8" s="62">
        <v>72.652000000000001</v>
      </c>
      <c r="R8" s="62">
        <v>99.271000000000001</v>
      </c>
    </row>
    <row r="9" spans="1:18">
      <c r="B9" s="59" t="s">
        <v>38</v>
      </c>
      <c r="C9" s="59"/>
      <c r="D9" s="59"/>
      <c r="E9" s="59"/>
      <c r="F9" s="59"/>
      <c r="G9" s="154">
        <v>640</v>
      </c>
      <c r="H9" s="154">
        <v>920</v>
      </c>
      <c r="I9" s="154">
        <v>2382.52</v>
      </c>
      <c r="J9" s="154">
        <v>3027.13</v>
      </c>
      <c r="K9" s="59"/>
      <c r="L9" s="59"/>
      <c r="M9" s="59"/>
      <c r="N9" s="59"/>
      <c r="O9" s="59"/>
      <c r="P9" s="59"/>
      <c r="Q9" s="62">
        <v>101.922</v>
      </c>
      <c r="R9" s="62">
        <v>109.38200000000001</v>
      </c>
    </row>
    <row r="10" spans="1:18">
      <c r="B10" s="59" t="s">
        <v>39</v>
      </c>
      <c r="C10" s="59"/>
      <c r="D10" s="59"/>
      <c r="E10" s="59"/>
      <c r="F10" s="59"/>
      <c r="G10" s="154">
        <v>800</v>
      </c>
      <c r="H10" s="154">
        <v>375</v>
      </c>
      <c r="I10" s="154">
        <v>3644.79</v>
      </c>
      <c r="J10" s="154">
        <v>4453.1099999999997</v>
      </c>
      <c r="K10" s="59"/>
      <c r="L10" s="59"/>
      <c r="M10" s="59"/>
      <c r="N10" s="59"/>
      <c r="O10" s="59"/>
      <c r="P10" s="59"/>
      <c r="Q10" s="62">
        <v>18.170999999999999</v>
      </c>
      <c r="R10" s="62">
        <v>19.683</v>
      </c>
    </row>
    <row r="11" spans="1:18">
      <c r="B11" s="59" t="s">
        <v>40</v>
      </c>
      <c r="C11" s="59"/>
      <c r="D11" s="59"/>
      <c r="E11" s="59"/>
      <c r="F11" s="59"/>
      <c r="G11" s="156"/>
      <c r="H11" s="156"/>
      <c r="I11" s="154"/>
      <c r="J11" s="154"/>
      <c r="K11" s="59"/>
      <c r="L11" s="59"/>
      <c r="M11" s="59"/>
      <c r="N11" s="59"/>
      <c r="O11" s="59"/>
      <c r="P11" s="59"/>
      <c r="Q11" s="62">
        <v>0.17599999999999999</v>
      </c>
      <c r="R11" s="62">
        <v>0.21</v>
      </c>
    </row>
    <row r="12" spans="1:18">
      <c r="B12" s="59" t="s">
        <v>41</v>
      </c>
      <c r="C12" s="59"/>
      <c r="D12" s="59"/>
      <c r="E12" s="59"/>
      <c r="F12" s="59"/>
      <c r="G12" s="154">
        <v>285</v>
      </c>
      <c r="H12" s="154">
        <v>205</v>
      </c>
      <c r="I12" s="154">
        <v>1383.64</v>
      </c>
      <c r="J12" s="154">
        <v>1402.43</v>
      </c>
      <c r="K12" s="59"/>
      <c r="L12" s="59"/>
      <c r="M12" s="59"/>
      <c r="N12" s="59"/>
      <c r="O12" s="59"/>
      <c r="P12" s="59"/>
      <c r="Q12" s="62">
        <v>12.255000000000001</v>
      </c>
      <c r="R12" s="62">
        <v>13.333</v>
      </c>
    </row>
    <row r="13" spans="1:18">
      <c r="B13" s="59" t="s">
        <v>42</v>
      </c>
      <c r="C13" s="59"/>
      <c r="D13" s="59"/>
      <c r="E13" s="59"/>
      <c r="F13" s="59"/>
      <c r="G13" s="154">
        <v>132.5</v>
      </c>
      <c r="H13" s="154">
        <v>120</v>
      </c>
      <c r="I13" s="154">
        <v>210.57</v>
      </c>
      <c r="J13" s="154">
        <v>159.80000000000001</v>
      </c>
      <c r="K13" s="59"/>
      <c r="L13" s="59"/>
      <c r="M13" s="59"/>
      <c r="N13" s="59"/>
      <c r="O13" s="59"/>
      <c r="P13" s="59"/>
      <c r="Q13" s="62">
        <v>3.052</v>
      </c>
      <c r="R13" s="62">
        <v>3.5680000000000001</v>
      </c>
    </row>
    <row r="14" spans="1:18">
      <c r="B14" s="59" t="s">
        <v>43</v>
      </c>
      <c r="C14" s="59"/>
      <c r="D14" s="59"/>
      <c r="E14" s="59"/>
      <c r="F14" s="59"/>
      <c r="G14" s="154">
        <v>32</v>
      </c>
      <c r="H14" s="154">
        <v>39</v>
      </c>
      <c r="I14" s="154">
        <v>46.81</v>
      </c>
      <c r="J14" s="154">
        <v>60.4</v>
      </c>
      <c r="K14" s="59"/>
      <c r="L14" s="59"/>
      <c r="M14" s="59"/>
      <c r="N14" s="59"/>
      <c r="O14" s="59"/>
      <c r="P14" s="59"/>
      <c r="Q14" s="62">
        <v>2.0680000000000001</v>
      </c>
      <c r="R14" s="62">
        <v>2.6030000000000002</v>
      </c>
    </row>
    <row r="15" spans="1:18">
      <c r="B15" s="59" t="s">
        <v>44</v>
      </c>
      <c r="C15" s="59"/>
      <c r="D15" s="59"/>
      <c r="E15" s="59"/>
      <c r="F15" s="59"/>
      <c r="G15" s="154">
        <v>30.5</v>
      </c>
      <c r="H15" s="154">
        <v>26.5</v>
      </c>
      <c r="I15" s="154">
        <v>185.36</v>
      </c>
      <c r="J15" s="154">
        <v>212.88</v>
      </c>
      <c r="K15" s="59"/>
      <c r="L15" s="59"/>
      <c r="M15" s="59"/>
      <c r="N15" s="59"/>
      <c r="O15" s="59"/>
      <c r="P15" s="59"/>
      <c r="Q15" s="62">
        <v>1.8069999999999999</v>
      </c>
      <c r="R15" s="62">
        <v>1.857</v>
      </c>
    </row>
    <row r="16" spans="1:18">
      <c r="B16" s="59" t="s">
        <v>46</v>
      </c>
      <c r="C16" s="59"/>
      <c r="D16" s="59"/>
      <c r="E16" s="59"/>
      <c r="F16" s="59"/>
      <c r="G16" s="154">
        <v>13.75</v>
      </c>
      <c r="H16" s="154">
        <v>12.5</v>
      </c>
      <c r="I16" s="154">
        <v>22.33</v>
      </c>
      <c r="J16" s="154">
        <v>34.299999999999997</v>
      </c>
      <c r="K16" s="59"/>
      <c r="L16" s="59"/>
      <c r="M16" s="59"/>
      <c r="N16" s="59"/>
      <c r="O16" s="59"/>
      <c r="P16" s="59"/>
      <c r="Q16" s="62"/>
      <c r="R16" s="62"/>
    </row>
    <row r="17" spans="2:18">
      <c r="B17" s="59" t="s">
        <v>47</v>
      </c>
      <c r="C17" s="59"/>
      <c r="D17" s="59"/>
      <c r="E17" s="59"/>
      <c r="F17" s="59"/>
      <c r="G17" s="154" t="s">
        <v>206</v>
      </c>
      <c r="H17" s="154" t="s">
        <v>206</v>
      </c>
      <c r="I17" s="154">
        <v>6.98</v>
      </c>
      <c r="J17" s="154">
        <v>8.51</v>
      </c>
      <c r="K17" s="59"/>
      <c r="L17" s="59"/>
      <c r="M17" s="59"/>
      <c r="N17" s="59"/>
      <c r="O17" s="59"/>
      <c r="P17" s="59"/>
      <c r="Q17" s="62"/>
      <c r="R17" s="62"/>
    </row>
    <row r="18" spans="2:18">
      <c r="B18" s="59" t="s">
        <v>48</v>
      </c>
      <c r="C18" s="59"/>
      <c r="D18" s="59"/>
      <c r="E18" s="59"/>
      <c r="F18" s="59"/>
      <c r="G18" s="154">
        <v>2.5</v>
      </c>
      <c r="H18" s="154">
        <v>2.4</v>
      </c>
      <c r="I18" s="154"/>
      <c r="J18" s="154"/>
      <c r="K18" s="59"/>
      <c r="L18" s="59"/>
      <c r="M18" s="59"/>
      <c r="N18" s="59"/>
      <c r="O18" s="59"/>
      <c r="P18" s="59"/>
      <c r="Q18" s="62"/>
      <c r="R18" s="62"/>
    </row>
    <row r="19" spans="2:18" ht="23.25" customHeight="1">
      <c r="B19" s="58" t="s">
        <v>45</v>
      </c>
      <c r="C19" s="58"/>
      <c r="D19" s="58"/>
      <c r="E19" s="58"/>
      <c r="F19" s="58"/>
      <c r="G19" s="154">
        <v>0.12065000000000001</v>
      </c>
      <c r="H19" s="154">
        <v>0.218</v>
      </c>
      <c r="I19" s="155">
        <v>111.71</v>
      </c>
      <c r="J19" s="155">
        <v>123.28</v>
      </c>
      <c r="K19" s="58"/>
      <c r="L19" s="58"/>
      <c r="M19" s="58"/>
      <c r="N19" s="58"/>
      <c r="O19" s="58"/>
      <c r="P19" s="58"/>
      <c r="Q19" s="60">
        <v>5.2569999999999997</v>
      </c>
      <c r="R19" s="60">
        <v>5.6749999999999998</v>
      </c>
    </row>
    <row r="20" spans="2:18">
      <c r="B20" s="59" t="s">
        <v>35</v>
      </c>
      <c r="C20" s="59"/>
      <c r="D20" s="59"/>
      <c r="E20" s="59"/>
      <c r="F20" s="59"/>
      <c r="G20" s="156"/>
      <c r="H20" s="156"/>
      <c r="I20" s="154"/>
      <c r="J20" s="154"/>
      <c r="K20" s="59"/>
      <c r="L20" s="59"/>
      <c r="M20" s="59"/>
      <c r="N20" s="59"/>
      <c r="O20" s="59"/>
      <c r="P20" s="59"/>
      <c r="Q20" s="62"/>
      <c r="R20" s="62"/>
    </row>
    <row r="21" spans="2:18">
      <c r="B21" s="59" t="s">
        <v>41</v>
      </c>
      <c r="C21" s="59"/>
      <c r="D21" s="59"/>
      <c r="E21" s="59"/>
      <c r="F21" s="59"/>
      <c r="G21" s="156"/>
      <c r="H21" s="156"/>
      <c r="I21" s="154"/>
      <c r="J21" s="154"/>
      <c r="K21" s="59"/>
      <c r="L21" s="59"/>
      <c r="M21" s="59"/>
      <c r="N21" s="59"/>
      <c r="O21" s="59"/>
      <c r="P21" s="59"/>
      <c r="Q21" s="62"/>
      <c r="R21" s="62"/>
    </row>
    <row r="22" spans="2:18">
      <c r="B22" s="59" t="s">
        <v>42</v>
      </c>
      <c r="C22" s="59"/>
      <c r="D22" s="59"/>
      <c r="E22" s="59"/>
      <c r="F22" s="59"/>
      <c r="G22" s="156"/>
      <c r="H22" s="156"/>
      <c r="I22" s="154"/>
      <c r="J22" s="154"/>
      <c r="K22" s="59"/>
      <c r="L22" s="59"/>
      <c r="M22" s="59"/>
      <c r="N22" s="59"/>
      <c r="O22" s="59"/>
      <c r="P22" s="59"/>
      <c r="Q22" s="62"/>
      <c r="R22" s="62"/>
    </row>
    <row r="23" spans="2:18">
      <c r="B23" s="59" t="s">
        <v>43</v>
      </c>
      <c r="C23" s="59"/>
      <c r="D23" s="59"/>
      <c r="E23" s="59"/>
      <c r="F23" s="59"/>
      <c r="G23" s="156"/>
      <c r="H23" s="156"/>
      <c r="I23" s="154"/>
      <c r="J23" s="154"/>
      <c r="K23" s="59"/>
      <c r="L23" s="59"/>
      <c r="M23" s="59"/>
      <c r="N23" s="59"/>
      <c r="O23" s="59"/>
      <c r="P23" s="59"/>
      <c r="Q23" s="62"/>
      <c r="R23" s="62"/>
    </row>
    <row r="24" spans="2:18">
      <c r="B24" s="59" t="s">
        <v>44</v>
      </c>
      <c r="C24" s="59"/>
      <c r="D24" s="59"/>
      <c r="E24" s="59"/>
      <c r="F24" s="59"/>
      <c r="G24" s="154"/>
      <c r="H24" s="154"/>
      <c r="I24" s="157">
        <v>1.61</v>
      </c>
      <c r="J24" s="157">
        <v>3.01</v>
      </c>
      <c r="K24" s="59"/>
      <c r="L24" s="59"/>
      <c r="M24" s="59"/>
      <c r="N24" s="59"/>
      <c r="O24" s="59"/>
      <c r="P24" s="59"/>
      <c r="Q24" s="62">
        <v>0.44700000000000001</v>
      </c>
      <c r="R24" s="61">
        <v>0.64600000000000002</v>
      </c>
    </row>
    <row r="25" spans="2:18">
      <c r="B25" s="59" t="s">
        <v>46</v>
      </c>
      <c r="C25" s="59"/>
      <c r="D25" s="59"/>
      <c r="E25" s="59"/>
      <c r="F25" s="59"/>
      <c r="G25" s="154"/>
      <c r="H25" s="154"/>
      <c r="I25" s="157">
        <v>39.119999999999997</v>
      </c>
      <c r="J25" s="157">
        <v>45.35</v>
      </c>
      <c r="K25" s="59"/>
      <c r="L25" s="59"/>
      <c r="M25" s="59"/>
      <c r="N25" s="59"/>
      <c r="O25" s="59"/>
      <c r="P25" s="59"/>
      <c r="Q25" s="62">
        <v>2.5009999999999999</v>
      </c>
      <c r="R25" s="61">
        <v>2.625</v>
      </c>
    </row>
    <row r="26" spans="2:18">
      <c r="B26" s="59" t="s">
        <v>47</v>
      </c>
      <c r="C26" s="59"/>
      <c r="D26" s="59"/>
      <c r="E26" s="59"/>
      <c r="F26" s="59"/>
      <c r="G26" s="154"/>
      <c r="H26" s="154"/>
      <c r="I26" s="157">
        <v>26.77</v>
      </c>
      <c r="J26" s="157">
        <v>30.68</v>
      </c>
      <c r="K26" s="59"/>
      <c r="L26" s="59"/>
      <c r="M26" s="59"/>
      <c r="N26" s="59"/>
      <c r="O26" s="59"/>
      <c r="P26" s="59"/>
      <c r="Q26" s="62">
        <v>0.81100000000000005</v>
      </c>
      <c r="R26" s="61">
        <v>0.86299999999999999</v>
      </c>
    </row>
    <row r="27" spans="2:18">
      <c r="B27" s="59" t="s">
        <v>48</v>
      </c>
      <c r="C27" s="59"/>
      <c r="D27" s="59"/>
      <c r="E27" s="59"/>
      <c r="F27" s="59"/>
      <c r="G27" s="154">
        <v>0.09</v>
      </c>
      <c r="H27" s="154">
        <v>0.114</v>
      </c>
      <c r="I27" s="157">
        <v>29.66</v>
      </c>
      <c r="J27" s="157">
        <v>29.68</v>
      </c>
      <c r="K27" s="59"/>
      <c r="L27" s="59"/>
      <c r="M27" s="59"/>
      <c r="N27" s="59"/>
      <c r="O27" s="59"/>
      <c r="P27" s="59"/>
      <c r="Q27" s="62">
        <v>0.57399999999999995</v>
      </c>
      <c r="R27" s="61">
        <v>0.61399999999999999</v>
      </c>
    </row>
    <row r="28" spans="2:18">
      <c r="B28" s="59" t="s">
        <v>207</v>
      </c>
      <c r="C28" s="59"/>
      <c r="D28" s="59"/>
      <c r="E28" s="59"/>
      <c r="F28" s="59"/>
      <c r="G28" s="154"/>
      <c r="H28" s="154"/>
      <c r="I28" s="157"/>
      <c r="J28" s="157"/>
      <c r="K28" s="59"/>
      <c r="L28" s="59"/>
      <c r="M28" s="59"/>
      <c r="N28" s="59"/>
      <c r="O28" s="59"/>
      <c r="P28" s="59"/>
      <c r="Q28" s="62"/>
      <c r="R28" s="61"/>
    </row>
    <row r="29" spans="2:18">
      <c r="B29" s="59" t="s">
        <v>49</v>
      </c>
      <c r="C29" s="59"/>
      <c r="D29" s="59"/>
      <c r="E29" s="59"/>
      <c r="F29" s="59"/>
      <c r="G29" s="154">
        <v>1.8500000000000001E-3</v>
      </c>
      <c r="H29" s="154" t="s">
        <v>206</v>
      </c>
      <c r="I29" s="156"/>
      <c r="J29" s="156"/>
      <c r="K29" s="59"/>
      <c r="L29" s="59"/>
      <c r="M29" s="59"/>
      <c r="N29" s="59"/>
      <c r="O29" s="59"/>
      <c r="P29" s="59"/>
      <c r="Q29" s="62">
        <v>0.184</v>
      </c>
      <c r="R29" s="61">
        <v>0.186</v>
      </c>
    </row>
    <row r="30" spans="2:18">
      <c r="B30" s="59" t="s">
        <v>50</v>
      </c>
      <c r="C30" s="59"/>
      <c r="D30" s="59"/>
      <c r="E30" s="59"/>
      <c r="F30" s="59"/>
      <c r="G30" s="154">
        <v>1.4999999999999999E-2</v>
      </c>
      <c r="H30" s="154">
        <v>0.104</v>
      </c>
      <c r="I30" s="154"/>
      <c r="J30" s="154"/>
      <c r="K30" s="59"/>
      <c r="L30" s="59"/>
      <c r="M30" s="59"/>
      <c r="N30" s="59"/>
      <c r="O30" s="59"/>
      <c r="P30" s="59"/>
      <c r="Q30" s="62">
        <v>0.121</v>
      </c>
      <c r="R30" s="61">
        <v>0.121</v>
      </c>
    </row>
    <row r="31" spans="2:18">
      <c r="B31" s="59" t="s">
        <v>208</v>
      </c>
      <c r="C31" s="59"/>
      <c r="D31" s="59"/>
      <c r="E31" s="59"/>
      <c r="F31" s="59"/>
      <c r="G31" s="154" t="s">
        <v>206</v>
      </c>
      <c r="H31" s="154" t="s">
        <v>206</v>
      </c>
      <c r="I31" s="154"/>
      <c r="J31" s="154"/>
      <c r="K31" s="59"/>
      <c r="L31" s="59"/>
      <c r="M31" s="59"/>
      <c r="N31" s="59"/>
      <c r="O31" s="59"/>
      <c r="P31" s="59"/>
      <c r="Q31" s="62"/>
      <c r="R31" s="61"/>
    </row>
    <row r="32" spans="2:18">
      <c r="B32" s="59" t="s">
        <v>51</v>
      </c>
      <c r="C32" s="59"/>
      <c r="D32" s="59"/>
      <c r="E32" s="59"/>
      <c r="F32" s="59"/>
      <c r="G32" s="154">
        <v>1.9E-3</v>
      </c>
      <c r="H32" s="154" t="s">
        <v>206</v>
      </c>
      <c r="I32" s="154"/>
      <c r="J32" s="154"/>
      <c r="K32" s="59"/>
      <c r="L32" s="59"/>
      <c r="M32" s="59"/>
      <c r="N32" s="59"/>
      <c r="O32" s="59"/>
      <c r="P32" s="59"/>
      <c r="Q32" s="62">
        <v>3.9E-2</v>
      </c>
      <c r="R32" s="61">
        <v>3.9E-2</v>
      </c>
    </row>
    <row r="33" spans="1:18">
      <c r="B33" s="59" t="s">
        <v>52</v>
      </c>
      <c r="C33" s="59"/>
      <c r="D33" s="59"/>
      <c r="E33" s="59"/>
      <c r="F33" s="59"/>
      <c r="G33" s="154">
        <v>1.1900000000000001E-2</v>
      </c>
      <c r="H33" s="154" t="s">
        <v>206</v>
      </c>
      <c r="I33" s="154"/>
      <c r="J33" s="154"/>
      <c r="K33" s="59"/>
      <c r="L33" s="59"/>
      <c r="M33" s="59"/>
      <c r="N33" s="59"/>
      <c r="O33" s="59"/>
      <c r="P33" s="59"/>
      <c r="Q33" s="62">
        <v>2.3E-2</v>
      </c>
      <c r="R33" s="61">
        <v>2.3E-2</v>
      </c>
    </row>
    <row r="34" spans="1:18">
      <c r="B34" s="59" t="s">
        <v>53</v>
      </c>
      <c r="C34" s="59"/>
      <c r="D34" s="59"/>
      <c r="E34" s="59"/>
      <c r="F34" s="59"/>
      <c r="G34" s="156"/>
      <c r="H34" s="156"/>
      <c r="I34" s="154"/>
      <c r="J34" s="154"/>
      <c r="K34" s="59"/>
      <c r="L34" s="59"/>
      <c r="M34" s="59"/>
      <c r="N34" s="59"/>
      <c r="O34" s="59"/>
      <c r="P34" s="59"/>
      <c r="Q34" s="62">
        <v>6.0000000000000001E-3</v>
      </c>
      <c r="R34" s="61">
        <v>6.0000000000000001E-3</v>
      </c>
    </row>
    <row r="35" spans="1:18">
      <c r="B35" s="59" t="s">
        <v>54</v>
      </c>
      <c r="C35" s="59"/>
      <c r="D35" s="59"/>
      <c r="E35" s="59"/>
      <c r="F35" s="59"/>
      <c r="G35" s="154"/>
      <c r="H35" s="154"/>
      <c r="I35" s="154"/>
      <c r="J35" s="154"/>
      <c r="K35" s="59"/>
      <c r="L35" s="59"/>
      <c r="M35" s="59"/>
      <c r="N35" s="59"/>
      <c r="O35" s="59"/>
      <c r="P35" s="59"/>
      <c r="Q35" s="62">
        <v>4.0000000000000001E-3</v>
      </c>
      <c r="R35" s="61">
        <v>4.0000000000000001E-3</v>
      </c>
    </row>
    <row r="36" spans="1:18">
      <c r="B36" s="49" t="s">
        <v>200</v>
      </c>
      <c r="C36" s="49"/>
      <c r="D36" s="49"/>
      <c r="E36" s="49"/>
      <c r="F36" s="49"/>
      <c r="G36" s="158"/>
      <c r="H36" s="158"/>
      <c r="I36" s="157">
        <v>14.55</v>
      </c>
      <c r="J36" s="157">
        <v>14.56</v>
      </c>
      <c r="K36" s="49"/>
      <c r="L36" s="49"/>
      <c r="M36" s="49"/>
      <c r="N36" s="49"/>
      <c r="O36" s="49"/>
      <c r="P36" s="49"/>
      <c r="Q36" s="61"/>
      <c r="R36" s="61"/>
    </row>
    <row r="37" spans="1:18">
      <c r="B37" s="58" t="s">
        <v>55</v>
      </c>
      <c r="C37" s="58"/>
      <c r="D37" s="58"/>
      <c r="E37" s="58"/>
      <c r="F37" s="58"/>
      <c r="G37" s="159">
        <v>1936.3706500000001</v>
      </c>
      <c r="H37" s="159">
        <v>1700.6180000000002</v>
      </c>
      <c r="I37" s="155"/>
      <c r="J37" s="155"/>
      <c r="K37" s="58"/>
      <c r="L37" s="58"/>
      <c r="M37" s="58"/>
      <c r="N37" s="58"/>
      <c r="O37" s="58"/>
      <c r="P37" s="58"/>
      <c r="Q37" s="60">
        <v>217.43</v>
      </c>
      <c r="R37" s="60">
        <v>255.65199999999999</v>
      </c>
    </row>
    <row r="38" spans="1:18" ht="24">
      <c r="B38" s="58" t="s">
        <v>56</v>
      </c>
      <c r="C38" s="58"/>
      <c r="D38" s="58"/>
      <c r="E38" s="58"/>
      <c r="F38" s="58"/>
      <c r="G38" s="155"/>
      <c r="H38" s="155"/>
      <c r="I38" s="155">
        <v>311.49</v>
      </c>
      <c r="J38" s="155">
        <v>354.63</v>
      </c>
      <c r="K38" s="58"/>
      <c r="L38" s="58"/>
      <c r="M38" s="58"/>
      <c r="N38" s="58"/>
      <c r="O38" s="58"/>
      <c r="P38" s="58"/>
      <c r="Q38" s="63" t="s">
        <v>12</v>
      </c>
      <c r="R38" s="63" t="s">
        <v>12</v>
      </c>
    </row>
    <row r="39" spans="1:18" ht="29.25" customHeight="1">
      <c r="B39" s="58" t="s">
        <v>57</v>
      </c>
      <c r="C39" s="58"/>
      <c r="D39" s="58"/>
      <c r="E39" s="58"/>
      <c r="F39" s="58"/>
      <c r="G39" s="155"/>
      <c r="H39" s="155"/>
      <c r="I39" s="155">
        <v>7683.22</v>
      </c>
      <c r="J39" s="155">
        <v>9127.31</v>
      </c>
      <c r="K39" s="58"/>
      <c r="L39" s="58"/>
      <c r="M39" s="58"/>
      <c r="N39" s="58"/>
      <c r="O39" s="58"/>
      <c r="P39" s="58"/>
      <c r="Q39" s="63" t="s">
        <v>12</v>
      </c>
      <c r="R39" s="63" t="s">
        <v>12</v>
      </c>
    </row>
    <row r="41" spans="1:18">
      <c r="A41" t="s">
        <v>189</v>
      </c>
      <c r="B41" s="218" t="s">
        <v>58</v>
      </c>
      <c r="C41" s="218"/>
      <c r="D41" s="218"/>
      <c r="E41" s="218"/>
      <c r="F41" s="218"/>
      <c r="G41" s="218"/>
      <c r="H41" s="218"/>
      <c r="I41" s="218"/>
      <c r="J41" s="218"/>
      <c r="K41" s="218"/>
      <c r="L41" s="218"/>
      <c r="M41" s="218"/>
      <c r="N41" s="218"/>
      <c r="O41" s="218"/>
      <c r="P41" s="218"/>
      <c r="Q41" s="218"/>
      <c r="R41" s="218"/>
    </row>
    <row r="42" spans="1:18">
      <c r="A42" t="s">
        <v>189</v>
      </c>
      <c r="B42" s="218" t="s">
        <v>59</v>
      </c>
      <c r="C42" s="218"/>
      <c r="D42" s="218"/>
      <c r="E42" s="218"/>
      <c r="F42" s="218"/>
      <c r="G42" s="218"/>
      <c r="H42" s="218"/>
      <c r="I42" s="218"/>
      <c r="J42" s="218"/>
      <c r="K42" s="218"/>
      <c r="L42" s="218"/>
      <c r="M42" s="218"/>
      <c r="N42" s="218"/>
      <c r="O42" s="218"/>
      <c r="P42" s="218"/>
      <c r="Q42" s="218"/>
      <c r="R42" s="218"/>
    </row>
  </sheetData>
  <mergeCells count="11">
    <mergeCell ref="A2:B2"/>
    <mergeCell ref="B41:R41"/>
    <mergeCell ref="B42:R42"/>
    <mergeCell ref="C3:D3"/>
    <mergeCell ref="E3:F3"/>
    <mergeCell ref="G3:H3"/>
    <mergeCell ref="I3:J3"/>
    <mergeCell ref="K3:L3"/>
    <mergeCell ref="M3:N3"/>
    <mergeCell ref="O3:P3"/>
    <mergeCell ref="Q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U33"/>
  <sheetViews>
    <sheetView workbookViewId="0">
      <pane xSplit="2" ySplit="4" topLeftCell="F5" activePane="bottomRight" state="frozen"/>
      <selection pane="topRight" activeCell="C1" sqref="C1"/>
      <selection pane="bottomLeft" activeCell="A5" sqref="A5"/>
      <selection pane="bottomRight" activeCell="G5" sqref="G5:J31"/>
    </sheetView>
  </sheetViews>
  <sheetFormatPr defaultRowHeight="15"/>
  <cols>
    <col min="2" max="2" width="36.140625" customWidth="1"/>
    <col min="3" max="18" width="10.7109375" customWidth="1"/>
  </cols>
  <sheetData>
    <row r="1" spans="1:18" s="4" customFormat="1">
      <c r="A1" s="47" t="s">
        <v>60</v>
      </c>
      <c r="B1" s="47" t="s">
        <v>201</v>
      </c>
    </row>
    <row r="2" spans="1:18" s="4" customFormat="1" ht="15" customHeight="1">
      <c r="A2" s="207" t="s">
        <v>61</v>
      </c>
      <c r="B2" s="207"/>
      <c r="C2" s="41"/>
      <c r="D2" s="41"/>
      <c r="E2" s="41"/>
      <c r="F2" s="41"/>
      <c r="G2" s="41"/>
      <c r="H2" s="41"/>
      <c r="I2" s="41"/>
      <c r="J2" s="47"/>
      <c r="K2" s="47"/>
      <c r="L2" s="47"/>
      <c r="M2" s="47"/>
      <c r="N2" s="47"/>
      <c r="O2" s="47"/>
      <c r="P2" s="47"/>
      <c r="Q2" s="47"/>
      <c r="R2" s="47"/>
    </row>
    <row r="3" spans="1:18" ht="15" customHeight="1">
      <c r="A3" s="55"/>
      <c r="B3" s="35"/>
      <c r="C3" s="219" t="str">
        <f>'Table 1'!C3:D3</f>
        <v>Afghanistan</v>
      </c>
      <c r="D3" s="219"/>
      <c r="E3" s="219" t="str">
        <f>'Table 1'!E3:F3</f>
        <v xml:space="preserve">Bangladesh </v>
      </c>
      <c r="F3" s="219"/>
      <c r="G3" s="219" t="str">
        <f>'Table 1'!G3:H3</f>
        <v>Bhutan</v>
      </c>
      <c r="H3" s="219"/>
      <c r="I3" s="219" t="str">
        <f>'Table 1'!I3:J3</f>
        <v>India</v>
      </c>
      <c r="J3" s="219"/>
      <c r="K3" s="219" t="str">
        <f>'Table 1'!K3:L3</f>
        <v>Maldives</v>
      </c>
      <c r="L3" s="219"/>
      <c r="M3" s="219" t="str">
        <f>'Table 1'!M3:N3</f>
        <v>Nepal</v>
      </c>
      <c r="N3" s="219"/>
      <c r="O3" s="219" t="str">
        <f>'Table 1'!O3:P3</f>
        <v>Pakistan</v>
      </c>
      <c r="P3" s="219"/>
      <c r="Q3" s="219" t="str">
        <f>'Table 1'!Q3:R3</f>
        <v xml:space="preserve">Sri Lanka </v>
      </c>
      <c r="R3" s="219"/>
    </row>
    <row r="4" spans="1:18">
      <c r="B4" s="1"/>
      <c r="C4" s="46">
        <v>2009</v>
      </c>
      <c r="D4" s="46">
        <v>2010</v>
      </c>
      <c r="E4" s="46">
        <v>2009</v>
      </c>
      <c r="F4" s="46">
        <v>2010</v>
      </c>
      <c r="G4" s="46">
        <v>2009</v>
      </c>
      <c r="H4" s="46">
        <v>2010</v>
      </c>
      <c r="I4" s="46">
        <v>2009</v>
      </c>
      <c r="J4" s="46">
        <v>2010</v>
      </c>
      <c r="K4" s="46">
        <v>2009</v>
      </c>
      <c r="L4" s="46">
        <v>2010</v>
      </c>
      <c r="M4" s="46">
        <v>2009</v>
      </c>
      <c r="N4" s="46">
        <v>2010</v>
      </c>
      <c r="O4" s="46">
        <v>2009</v>
      </c>
      <c r="P4" s="46">
        <v>2010</v>
      </c>
      <c r="Q4" s="46">
        <v>2009</v>
      </c>
      <c r="R4" s="46">
        <v>2010</v>
      </c>
    </row>
    <row r="5" spans="1:18">
      <c r="B5" s="93" t="s">
        <v>62</v>
      </c>
      <c r="C5" s="93"/>
      <c r="D5" s="93"/>
      <c r="E5" s="93"/>
      <c r="F5" s="93"/>
      <c r="G5" s="160"/>
      <c r="H5" s="160"/>
      <c r="I5" s="161"/>
      <c r="J5" s="161"/>
      <c r="K5" s="93"/>
      <c r="L5" s="93"/>
      <c r="M5" s="93"/>
      <c r="N5" s="93"/>
      <c r="O5" s="93"/>
      <c r="P5" s="93"/>
      <c r="Q5" s="100"/>
      <c r="R5" s="100"/>
    </row>
    <row r="6" spans="1:18">
      <c r="B6" s="57" t="s">
        <v>63</v>
      </c>
      <c r="C6" s="57"/>
      <c r="D6" s="57"/>
      <c r="E6" s="57"/>
      <c r="F6" s="57"/>
      <c r="G6" s="160">
        <v>1</v>
      </c>
      <c r="H6" s="160">
        <v>1</v>
      </c>
      <c r="I6" s="162">
        <v>17</v>
      </c>
      <c r="J6" s="162">
        <v>17</v>
      </c>
      <c r="K6" s="57"/>
      <c r="L6" s="57"/>
      <c r="M6" s="57"/>
      <c r="N6" s="57"/>
      <c r="O6" s="57">
        <v>16</v>
      </c>
      <c r="P6" s="57">
        <v>16</v>
      </c>
      <c r="Q6" s="101">
        <v>3</v>
      </c>
      <c r="R6" s="101">
        <v>5</v>
      </c>
    </row>
    <row r="7" spans="1:18">
      <c r="B7" s="57" t="s">
        <v>64</v>
      </c>
      <c r="C7" s="57"/>
      <c r="D7" s="57"/>
      <c r="E7" s="57"/>
      <c r="F7" s="57"/>
      <c r="G7" s="160" t="s">
        <v>206</v>
      </c>
      <c r="H7" s="160" t="s">
        <v>206</v>
      </c>
      <c r="I7" s="162">
        <v>4.0000000000000001E-3</v>
      </c>
      <c r="J7" s="162">
        <v>4.0000000000000001E-3</v>
      </c>
      <c r="K7" s="57"/>
      <c r="L7" s="57"/>
      <c r="M7" s="57"/>
      <c r="N7" s="57"/>
      <c r="O7" s="57"/>
      <c r="P7" s="57"/>
      <c r="Q7" s="101">
        <v>33</v>
      </c>
      <c r="R7" s="101">
        <v>34</v>
      </c>
    </row>
    <row r="8" spans="1:18">
      <c r="B8" s="57" t="s">
        <v>65</v>
      </c>
      <c r="C8" s="57"/>
      <c r="D8" s="57"/>
      <c r="E8" s="57"/>
      <c r="F8" s="57"/>
      <c r="G8" s="160" t="s">
        <v>206</v>
      </c>
      <c r="H8" s="160" t="s">
        <v>206</v>
      </c>
      <c r="I8" s="163">
        <v>2435.1999999999998</v>
      </c>
      <c r="J8" s="163">
        <v>2819.6</v>
      </c>
      <c r="K8" s="57"/>
      <c r="L8" s="57"/>
      <c r="M8" s="57"/>
      <c r="N8" s="57"/>
      <c r="O8" s="57"/>
      <c r="P8" s="57"/>
      <c r="Q8" s="101">
        <v>2.4</v>
      </c>
      <c r="R8" s="101">
        <v>2.9</v>
      </c>
    </row>
    <row r="9" spans="1:18" ht="17.25" customHeight="1">
      <c r="B9" s="93" t="s">
        <v>66</v>
      </c>
      <c r="C9" s="93"/>
      <c r="D9" s="93"/>
      <c r="E9" s="93"/>
      <c r="F9" s="93"/>
      <c r="G9" s="160" t="s">
        <v>206</v>
      </c>
      <c r="H9" s="160" t="s">
        <v>206</v>
      </c>
      <c r="I9" s="164"/>
      <c r="J9" s="164"/>
      <c r="K9" s="93"/>
      <c r="L9" s="93"/>
      <c r="M9" s="93"/>
      <c r="N9" s="93"/>
      <c r="O9" s="93"/>
      <c r="P9" s="93"/>
      <c r="Q9" s="100"/>
      <c r="R9" s="102"/>
    </row>
    <row r="10" spans="1:18" ht="18.75" customHeight="1">
      <c r="B10" s="57" t="s">
        <v>67</v>
      </c>
      <c r="C10" s="57"/>
      <c r="D10" s="57"/>
      <c r="E10" s="57"/>
      <c r="F10" s="57"/>
      <c r="G10" s="160">
        <v>4</v>
      </c>
      <c r="H10" s="165">
        <v>4</v>
      </c>
      <c r="I10" s="164" t="s">
        <v>202</v>
      </c>
      <c r="J10" s="164" t="s">
        <v>203</v>
      </c>
      <c r="K10" s="57"/>
      <c r="L10" s="57"/>
      <c r="M10" s="57"/>
      <c r="N10" s="57"/>
      <c r="O10" s="57">
        <v>46</v>
      </c>
      <c r="P10" s="57">
        <v>46</v>
      </c>
      <c r="Q10" s="100">
        <v>22</v>
      </c>
      <c r="R10" s="102">
        <v>22</v>
      </c>
    </row>
    <row r="11" spans="1:18">
      <c r="B11" s="43" t="s">
        <v>23</v>
      </c>
      <c r="C11" s="43"/>
      <c r="D11" s="43"/>
      <c r="E11" s="43"/>
      <c r="F11" s="43"/>
      <c r="G11" s="160" t="s">
        <v>206</v>
      </c>
      <c r="H11" s="160" t="s">
        <v>206</v>
      </c>
      <c r="I11" s="164"/>
      <c r="J11" s="164"/>
      <c r="K11" s="43"/>
      <c r="L11" s="43"/>
      <c r="M11" s="43"/>
      <c r="N11" s="43"/>
      <c r="O11" s="43"/>
      <c r="P11" s="43"/>
      <c r="Q11" s="100"/>
      <c r="R11" s="100"/>
    </row>
    <row r="12" spans="1:18">
      <c r="B12" s="43" t="s">
        <v>68</v>
      </c>
      <c r="C12" s="43"/>
      <c r="D12" s="43"/>
      <c r="E12" s="43"/>
      <c r="F12" s="43"/>
      <c r="G12" s="160" t="s">
        <v>206</v>
      </c>
      <c r="H12" s="160" t="s">
        <v>206</v>
      </c>
      <c r="I12" s="164"/>
      <c r="J12" s="164"/>
      <c r="K12" s="43"/>
      <c r="L12" s="43"/>
      <c r="M12" s="43"/>
      <c r="N12" s="43"/>
      <c r="O12" s="43">
        <v>34</v>
      </c>
      <c r="P12" s="43">
        <v>33</v>
      </c>
      <c r="Q12" s="100">
        <v>11</v>
      </c>
      <c r="R12" s="102">
        <v>11</v>
      </c>
    </row>
    <row r="13" spans="1:18">
      <c r="B13" s="103" t="s">
        <v>69</v>
      </c>
      <c r="C13" s="103"/>
      <c r="D13" s="103"/>
      <c r="E13" s="103"/>
      <c r="F13" s="103"/>
      <c r="G13" s="165">
        <v>36</v>
      </c>
      <c r="H13" s="165">
        <v>41</v>
      </c>
      <c r="I13" s="166">
        <v>90025</v>
      </c>
      <c r="J13" s="166">
        <v>100886</v>
      </c>
      <c r="K13" s="103"/>
      <c r="L13" s="103"/>
      <c r="M13" s="103"/>
      <c r="N13" s="103"/>
      <c r="O13" s="103">
        <f>1631+7107+543</f>
        <v>9281</v>
      </c>
      <c r="P13" s="103">
        <f>58</f>
        <v>58</v>
      </c>
      <c r="Q13" s="102">
        <v>1338</v>
      </c>
      <c r="R13" s="102">
        <v>1386</v>
      </c>
    </row>
    <row r="14" spans="1:18">
      <c r="B14" s="103" t="s">
        <v>64</v>
      </c>
      <c r="C14" s="103"/>
      <c r="D14" s="103"/>
      <c r="E14" s="103"/>
      <c r="F14" s="103"/>
      <c r="G14" s="160" t="s">
        <v>206</v>
      </c>
      <c r="H14" s="160" t="s">
        <v>206</v>
      </c>
      <c r="I14" s="162" t="s">
        <v>199</v>
      </c>
      <c r="J14" s="162" t="s">
        <v>199</v>
      </c>
      <c r="K14" s="103"/>
      <c r="L14" s="103"/>
      <c r="M14" s="103"/>
      <c r="N14" s="103"/>
      <c r="O14" s="103"/>
      <c r="P14" s="103"/>
      <c r="Q14" s="100" t="s">
        <v>12</v>
      </c>
      <c r="R14" s="100" t="s">
        <v>12</v>
      </c>
    </row>
    <row r="15" spans="1:18">
      <c r="B15" s="103" t="s">
        <v>65</v>
      </c>
      <c r="C15" s="103"/>
      <c r="D15" s="103"/>
      <c r="E15" s="103"/>
      <c r="F15" s="103"/>
      <c r="G15" s="160" t="s">
        <v>206</v>
      </c>
      <c r="H15" s="160" t="s">
        <v>206</v>
      </c>
      <c r="I15" s="166">
        <v>41633</v>
      </c>
      <c r="J15" s="166">
        <v>57468</v>
      </c>
      <c r="K15" s="103"/>
      <c r="L15" s="103"/>
      <c r="M15" s="103"/>
      <c r="N15" s="103"/>
      <c r="O15" s="103"/>
      <c r="P15" s="103"/>
      <c r="Q15" s="100" t="s">
        <v>12</v>
      </c>
      <c r="R15" s="100" t="s">
        <v>12</v>
      </c>
    </row>
    <row r="16" spans="1:18">
      <c r="B16" s="43" t="s">
        <v>70</v>
      </c>
      <c r="C16" s="43"/>
      <c r="D16" s="43"/>
      <c r="E16" s="43"/>
      <c r="F16" s="43"/>
      <c r="G16" s="160"/>
      <c r="H16" s="160"/>
      <c r="I16" s="164"/>
      <c r="J16" s="164"/>
      <c r="K16" s="43"/>
      <c r="L16" s="43"/>
      <c r="M16" s="43"/>
      <c r="N16" s="43"/>
      <c r="O16" s="43"/>
      <c r="P16" s="43"/>
      <c r="Q16" s="100">
        <v>11</v>
      </c>
      <c r="R16" s="100">
        <v>11</v>
      </c>
    </row>
    <row r="17" spans="2:21">
      <c r="B17" s="103" t="s">
        <v>69</v>
      </c>
      <c r="C17" s="103"/>
      <c r="D17" s="103"/>
      <c r="E17" s="103"/>
      <c r="F17" s="103"/>
      <c r="G17" s="160" t="s">
        <v>206</v>
      </c>
      <c r="H17" s="160" t="s">
        <v>206</v>
      </c>
      <c r="I17" s="162">
        <v>287</v>
      </c>
      <c r="J17" s="162">
        <v>319</v>
      </c>
      <c r="K17" s="103"/>
      <c r="L17" s="103"/>
      <c r="M17" s="103"/>
      <c r="N17" s="103"/>
      <c r="O17" s="103">
        <v>12</v>
      </c>
      <c r="P17" s="103">
        <v>13</v>
      </c>
      <c r="Q17" s="100">
        <v>44</v>
      </c>
      <c r="R17" s="100">
        <v>46</v>
      </c>
    </row>
    <row r="18" spans="2:21">
      <c r="B18" s="103" t="s">
        <v>64</v>
      </c>
      <c r="C18" s="103"/>
      <c r="D18" s="103"/>
      <c r="E18" s="103"/>
      <c r="F18" s="103"/>
      <c r="G18" s="160" t="s">
        <v>206</v>
      </c>
      <c r="H18" s="160" t="s">
        <v>206</v>
      </c>
      <c r="I18" s="162" t="s">
        <v>199</v>
      </c>
      <c r="J18" s="162" t="s">
        <v>199</v>
      </c>
      <c r="K18" s="103"/>
      <c r="L18" s="103"/>
      <c r="M18" s="103"/>
      <c r="N18" s="103"/>
      <c r="O18" s="103"/>
      <c r="P18" s="103"/>
      <c r="Q18" s="100" t="s">
        <v>12</v>
      </c>
      <c r="R18" s="100" t="s">
        <v>12</v>
      </c>
    </row>
    <row r="19" spans="2:21">
      <c r="B19" s="103" t="s">
        <v>65</v>
      </c>
      <c r="C19" s="103"/>
      <c r="D19" s="103"/>
      <c r="E19" s="103"/>
      <c r="F19" s="103"/>
      <c r="G19" s="160" t="s">
        <v>206</v>
      </c>
      <c r="H19" s="160" t="s">
        <v>206</v>
      </c>
      <c r="I19" s="163">
        <v>2318.6</v>
      </c>
      <c r="J19" s="163">
        <v>2406.9</v>
      </c>
      <c r="K19" s="103"/>
      <c r="L19" s="103"/>
      <c r="M19" s="103"/>
      <c r="N19" s="103"/>
      <c r="O19" s="103"/>
      <c r="P19" s="103"/>
      <c r="Q19" s="100" t="s">
        <v>12</v>
      </c>
      <c r="R19" s="100" t="s">
        <v>12</v>
      </c>
    </row>
    <row r="20" spans="2:21" ht="17.25" customHeight="1">
      <c r="B20" s="57" t="s">
        <v>71</v>
      </c>
      <c r="C20" s="57"/>
      <c r="D20" s="57"/>
      <c r="E20" s="57"/>
      <c r="F20" s="57"/>
      <c r="G20" s="160">
        <v>1</v>
      </c>
      <c r="H20" s="160">
        <v>1</v>
      </c>
      <c r="I20" s="164"/>
      <c r="J20" s="164"/>
      <c r="K20" s="57"/>
      <c r="L20" s="57"/>
      <c r="M20" s="57"/>
      <c r="N20" s="57"/>
      <c r="O20" s="57">
        <v>4</v>
      </c>
      <c r="P20" s="57">
        <v>4</v>
      </c>
      <c r="Q20" s="100">
        <v>14</v>
      </c>
      <c r="R20" s="100">
        <v>9</v>
      </c>
    </row>
    <row r="21" spans="2:21" ht="17.25" customHeight="1">
      <c r="B21" s="103" t="s">
        <v>69</v>
      </c>
      <c r="C21" s="103"/>
      <c r="D21" s="103"/>
      <c r="E21" s="103"/>
      <c r="F21" s="103"/>
      <c r="G21" s="160">
        <v>29</v>
      </c>
      <c r="H21" s="160">
        <v>29</v>
      </c>
      <c r="I21" s="162">
        <v>44</v>
      </c>
      <c r="J21" s="162">
        <v>53</v>
      </c>
      <c r="K21" s="103"/>
      <c r="L21" s="103"/>
      <c r="M21" s="103"/>
      <c r="N21" s="103"/>
      <c r="O21" s="103"/>
      <c r="P21" s="103"/>
      <c r="Q21" s="100">
        <v>465</v>
      </c>
      <c r="R21" s="100">
        <v>500</v>
      </c>
    </row>
    <row r="22" spans="2:21" ht="17.25" customHeight="1">
      <c r="B22" s="103" t="s">
        <v>64</v>
      </c>
      <c r="C22" s="103"/>
      <c r="D22" s="103"/>
      <c r="E22" s="103"/>
      <c r="F22" s="103"/>
      <c r="G22" s="160" t="s">
        <v>206</v>
      </c>
      <c r="H22" s="160" t="s">
        <v>206</v>
      </c>
      <c r="I22" s="162" t="s">
        <v>199</v>
      </c>
      <c r="J22" s="162" t="s">
        <v>199</v>
      </c>
      <c r="K22" s="103"/>
      <c r="L22" s="103"/>
      <c r="M22" s="103"/>
      <c r="N22" s="103"/>
      <c r="O22" s="103"/>
      <c r="P22" s="103"/>
      <c r="Q22" s="100" t="s">
        <v>12</v>
      </c>
      <c r="R22" s="100" t="s">
        <v>12</v>
      </c>
    </row>
    <row r="23" spans="2:21" ht="17.25" customHeight="1">
      <c r="B23" s="103" t="s">
        <v>65</v>
      </c>
      <c r="C23" s="103"/>
      <c r="D23" s="103"/>
      <c r="E23" s="103"/>
      <c r="F23" s="103"/>
      <c r="G23" s="160" t="s">
        <v>206</v>
      </c>
      <c r="H23" s="160" t="s">
        <v>206</v>
      </c>
      <c r="I23" s="162">
        <v>7.4</v>
      </c>
      <c r="J23" s="162">
        <v>7.6</v>
      </c>
      <c r="K23" s="103"/>
      <c r="L23" s="103"/>
      <c r="M23" s="103"/>
      <c r="N23" s="103"/>
      <c r="O23" s="103"/>
      <c r="P23" s="103"/>
      <c r="Q23" s="100" t="s">
        <v>12</v>
      </c>
      <c r="R23" s="100" t="s">
        <v>12</v>
      </c>
    </row>
    <row r="24" spans="2:21" ht="15.75" customHeight="1">
      <c r="B24" s="104" t="s">
        <v>72</v>
      </c>
      <c r="C24" s="104"/>
      <c r="D24" s="104"/>
      <c r="E24" s="104"/>
      <c r="F24" s="104"/>
      <c r="G24" s="160">
        <v>1</v>
      </c>
      <c r="H24" s="165">
        <v>1</v>
      </c>
      <c r="I24" s="164"/>
      <c r="J24" s="164"/>
      <c r="K24" s="104"/>
      <c r="L24" s="104"/>
      <c r="M24" s="104"/>
      <c r="N24" s="104"/>
      <c r="O24" s="104"/>
      <c r="P24" s="104"/>
      <c r="Q24" s="100"/>
      <c r="R24" s="102"/>
    </row>
    <row r="25" spans="2:21" ht="15.75" customHeight="1">
      <c r="B25" s="103" t="s">
        <v>69</v>
      </c>
      <c r="C25" s="103"/>
      <c r="D25" s="103"/>
      <c r="E25" s="103"/>
      <c r="F25" s="103"/>
      <c r="G25" s="160">
        <v>89</v>
      </c>
      <c r="H25" s="165">
        <v>89</v>
      </c>
      <c r="I25" s="162" t="s">
        <v>199</v>
      </c>
      <c r="J25" s="162" t="s">
        <v>199</v>
      </c>
      <c r="K25" s="103"/>
      <c r="L25" s="103"/>
      <c r="M25" s="103"/>
      <c r="N25" s="103"/>
      <c r="O25" s="103"/>
      <c r="P25" s="103"/>
      <c r="Q25" s="100">
        <v>4738</v>
      </c>
      <c r="R25" s="102">
        <v>4741</v>
      </c>
    </row>
    <row r="26" spans="2:21" ht="15.75" customHeight="1">
      <c r="B26" s="103" t="s">
        <v>64</v>
      </c>
      <c r="C26" s="103"/>
      <c r="D26" s="103"/>
      <c r="E26" s="103"/>
      <c r="F26" s="103"/>
      <c r="G26" s="160" t="s">
        <v>206</v>
      </c>
      <c r="H26" s="160" t="s">
        <v>206</v>
      </c>
      <c r="I26" s="162" t="s">
        <v>199</v>
      </c>
      <c r="J26" s="162" t="s">
        <v>199</v>
      </c>
      <c r="K26" s="103"/>
      <c r="L26" s="103"/>
      <c r="M26" s="103"/>
      <c r="N26" s="103"/>
      <c r="O26" s="103"/>
      <c r="P26" s="103"/>
      <c r="Q26" s="100" t="s">
        <v>12</v>
      </c>
      <c r="R26" s="100" t="s">
        <v>12</v>
      </c>
    </row>
    <row r="27" spans="2:21" ht="15.75" customHeight="1">
      <c r="B27" s="103" t="s">
        <v>65</v>
      </c>
      <c r="C27" s="103"/>
      <c r="D27" s="103"/>
      <c r="E27" s="103"/>
      <c r="F27" s="103"/>
      <c r="G27" s="160" t="s">
        <v>206</v>
      </c>
      <c r="H27" s="160" t="s">
        <v>206</v>
      </c>
      <c r="I27" s="162" t="s">
        <v>199</v>
      </c>
      <c r="J27" s="162" t="s">
        <v>199</v>
      </c>
      <c r="K27" s="103"/>
      <c r="L27" s="103"/>
      <c r="M27" s="103"/>
      <c r="N27" s="103"/>
      <c r="O27" s="103"/>
      <c r="P27" s="103"/>
      <c r="Q27" s="100" t="s">
        <v>12</v>
      </c>
      <c r="R27" s="100" t="s">
        <v>12</v>
      </c>
    </row>
    <row r="28" spans="2:21">
      <c r="B28" s="93" t="s">
        <v>73</v>
      </c>
      <c r="C28" s="93"/>
      <c r="D28" s="93"/>
      <c r="E28" s="93"/>
      <c r="F28" s="93"/>
      <c r="G28" s="160"/>
      <c r="H28" s="165"/>
      <c r="I28" s="164"/>
      <c r="J28" s="164"/>
      <c r="K28" s="93"/>
      <c r="L28" s="93"/>
      <c r="M28" s="93"/>
      <c r="N28" s="93"/>
      <c r="O28" s="93"/>
      <c r="P28" s="93"/>
      <c r="Q28" s="100"/>
      <c r="R28" s="102"/>
      <c r="U28" t="s">
        <v>74</v>
      </c>
    </row>
    <row r="29" spans="2:21">
      <c r="B29" s="43" t="s">
        <v>75</v>
      </c>
      <c r="C29" s="43"/>
      <c r="D29" s="43"/>
      <c r="E29" s="43"/>
      <c r="F29" s="43"/>
      <c r="G29" s="167" t="s">
        <v>206</v>
      </c>
      <c r="H29" s="160" t="s">
        <v>206</v>
      </c>
      <c r="I29" s="168"/>
      <c r="J29" s="168"/>
      <c r="K29" s="43"/>
      <c r="L29" s="43"/>
      <c r="M29" s="43"/>
      <c r="N29" s="43"/>
      <c r="O29" s="43"/>
      <c r="P29" s="43"/>
      <c r="Q29" s="105" t="s">
        <v>76</v>
      </c>
      <c r="R29" s="105" t="s">
        <v>76</v>
      </c>
    </row>
    <row r="30" spans="2:21">
      <c r="B30" s="43" t="s">
        <v>77</v>
      </c>
      <c r="C30" s="43"/>
      <c r="D30" s="43"/>
      <c r="E30" s="43"/>
      <c r="F30" s="43"/>
      <c r="G30" s="167" t="s">
        <v>206</v>
      </c>
      <c r="H30" s="160" t="s">
        <v>206</v>
      </c>
      <c r="I30" s="162" t="s">
        <v>199</v>
      </c>
      <c r="J30" s="162" t="s">
        <v>199</v>
      </c>
      <c r="K30" s="43"/>
      <c r="L30" s="43"/>
      <c r="M30" s="43"/>
      <c r="N30" s="43"/>
      <c r="O30" s="43"/>
      <c r="P30" s="43"/>
      <c r="Q30" s="105" t="s">
        <v>76</v>
      </c>
      <c r="R30" s="105" t="s">
        <v>76</v>
      </c>
    </row>
    <row r="31" spans="2:21" ht="17.25" customHeight="1">
      <c r="B31" s="57" t="s">
        <v>78</v>
      </c>
      <c r="C31" s="57"/>
      <c r="D31" s="57"/>
      <c r="E31" s="57"/>
      <c r="F31" s="57"/>
      <c r="G31" s="167" t="s">
        <v>206</v>
      </c>
      <c r="H31" s="160" t="s">
        <v>206</v>
      </c>
      <c r="I31" s="162" t="s">
        <v>199</v>
      </c>
      <c r="J31" s="162" t="s">
        <v>199</v>
      </c>
      <c r="K31" s="57"/>
      <c r="L31" s="57"/>
      <c r="M31" s="57"/>
      <c r="N31" s="57"/>
      <c r="O31" s="57"/>
      <c r="P31" s="57"/>
      <c r="Q31" s="105" t="s">
        <v>76</v>
      </c>
      <c r="R31" s="105" t="s">
        <v>76</v>
      </c>
    </row>
    <row r="33" spans="2:2">
      <c r="B33" t="s">
        <v>79</v>
      </c>
    </row>
  </sheetData>
  <mergeCells count="9">
    <mergeCell ref="A2:B2"/>
    <mergeCell ref="M3:N3"/>
    <mergeCell ref="O3:P3"/>
    <mergeCell ref="Q3:R3"/>
    <mergeCell ref="C3:D3"/>
    <mergeCell ref="E3:F3"/>
    <mergeCell ref="G3:H3"/>
    <mergeCell ref="I3:J3"/>
    <mergeCell ref="K3:L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1:R27"/>
  <sheetViews>
    <sheetView workbookViewId="0">
      <pane xSplit="2" ySplit="3" topLeftCell="C4" activePane="bottomRight" state="frozen"/>
      <selection pane="topRight" activeCell="C1" sqref="C1"/>
      <selection pane="bottomLeft" activeCell="A4" sqref="A4"/>
      <selection pane="bottomRight" activeCell="D35" sqref="D35:D39"/>
    </sheetView>
  </sheetViews>
  <sheetFormatPr defaultRowHeight="15"/>
  <cols>
    <col min="1" max="1" width="9.140625" style="4"/>
    <col min="2" max="2" width="42.140625" style="4" customWidth="1"/>
    <col min="3" max="18" width="10.7109375" style="4" customWidth="1"/>
    <col min="19" max="16384" width="9.140625" style="4"/>
  </cols>
  <sheetData>
    <row r="1" spans="2:18">
      <c r="B1" s="68" t="s">
        <v>80</v>
      </c>
      <c r="C1" s="68"/>
      <c r="D1" s="68"/>
      <c r="E1" s="68"/>
      <c r="F1" s="68"/>
      <c r="G1" s="68"/>
      <c r="H1" s="68"/>
      <c r="I1" s="68"/>
      <c r="J1" s="68"/>
      <c r="K1" s="68"/>
      <c r="L1" s="68"/>
      <c r="M1" s="68"/>
      <c r="N1" s="68"/>
      <c r="O1" s="68"/>
      <c r="P1" s="68"/>
      <c r="Q1" s="68"/>
      <c r="R1" s="68"/>
    </row>
    <row r="2" spans="2:18" ht="15" customHeight="1">
      <c r="B2" s="220" t="s">
        <v>81</v>
      </c>
      <c r="C2" s="219" t="str">
        <f>'Table 1'!C3:D3</f>
        <v>Afghanistan</v>
      </c>
      <c r="D2" s="219"/>
      <c r="E2" s="219" t="s">
        <v>192</v>
      </c>
      <c r="F2" s="219"/>
      <c r="G2" s="219" t="s">
        <v>193</v>
      </c>
      <c r="H2" s="219"/>
      <c r="I2" s="219" t="s">
        <v>194</v>
      </c>
      <c r="J2" s="219"/>
      <c r="K2" s="219" t="s">
        <v>195</v>
      </c>
      <c r="L2" s="219"/>
      <c r="M2" s="219" t="s">
        <v>196</v>
      </c>
      <c r="N2" s="219"/>
      <c r="O2" s="219" t="s">
        <v>197</v>
      </c>
      <c r="P2" s="219"/>
      <c r="Q2" s="219" t="s">
        <v>190</v>
      </c>
      <c r="R2" s="219"/>
    </row>
    <row r="3" spans="2:18">
      <c r="B3" s="220"/>
      <c r="C3" s="46">
        <v>2009</v>
      </c>
      <c r="D3" s="46">
        <v>2010</v>
      </c>
      <c r="E3" s="46">
        <v>2009</v>
      </c>
      <c r="F3" s="46">
        <v>2010</v>
      </c>
      <c r="G3" s="46">
        <v>2009</v>
      </c>
      <c r="H3" s="46">
        <v>2010</v>
      </c>
      <c r="I3" s="46">
        <v>2009</v>
      </c>
      <c r="J3" s="46">
        <v>2010</v>
      </c>
      <c r="K3" s="46">
        <v>2009</v>
      </c>
      <c r="L3" s="46">
        <v>2010</v>
      </c>
      <c r="M3" s="46">
        <v>2009</v>
      </c>
      <c r="N3" s="46">
        <v>2010</v>
      </c>
      <c r="O3" s="46">
        <v>2009</v>
      </c>
      <c r="P3" s="46">
        <v>2010</v>
      </c>
      <c r="Q3" s="46">
        <v>2009</v>
      </c>
      <c r="R3" s="46">
        <v>2010</v>
      </c>
    </row>
    <row r="4" spans="2:18">
      <c r="B4" s="64" t="s">
        <v>204</v>
      </c>
      <c r="C4" s="1"/>
      <c r="D4" s="1"/>
      <c r="E4" s="1"/>
      <c r="F4" s="1"/>
      <c r="G4" s="156"/>
      <c r="H4" s="156"/>
      <c r="I4" s="169"/>
      <c r="J4" s="169"/>
      <c r="K4" s="1"/>
      <c r="L4" s="1"/>
      <c r="M4" s="1"/>
      <c r="N4" s="1"/>
      <c r="O4" s="1"/>
      <c r="P4" s="1"/>
      <c r="Q4" s="1"/>
      <c r="R4" s="1"/>
    </row>
    <row r="5" spans="2:18">
      <c r="B5" s="34" t="s">
        <v>82</v>
      </c>
      <c r="C5" s="34"/>
      <c r="D5" s="34"/>
      <c r="E5" s="34"/>
      <c r="F5" s="34"/>
      <c r="G5" s="170"/>
      <c r="H5" s="171">
        <v>83684</v>
      </c>
      <c r="I5" s="152">
        <v>200.52</v>
      </c>
      <c r="J5" s="152">
        <v>245.96</v>
      </c>
      <c r="K5" s="34"/>
      <c r="L5" s="34"/>
      <c r="M5" s="34"/>
      <c r="N5" s="34"/>
      <c r="O5" s="34"/>
      <c r="P5" s="34"/>
      <c r="Q5" s="88" t="s">
        <v>12</v>
      </c>
      <c r="R5" s="88" t="s">
        <v>12</v>
      </c>
    </row>
    <row r="6" spans="2:18">
      <c r="B6" s="34" t="s">
        <v>83</v>
      </c>
      <c r="C6" s="34"/>
      <c r="D6" s="34"/>
      <c r="E6" s="34"/>
      <c r="F6" s="34"/>
      <c r="G6" s="156"/>
      <c r="H6" s="172"/>
      <c r="I6" s="152">
        <v>181.97</v>
      </c>
      <c r="J6" s="152">
        <v>227.84</v>
      </c>
      <c r="K6" s="34"/>
      <c r="L6" s="34"/>
      <c r="M6" s="34"/>
      <c r="N6" s="34"/>
      <c r="O6" s="34"/>
      <c r="P6" s="34"/>
      <c r="Q6" s="34">
        <v>5.7</v>
      </c>
      <c r="R6" s="90">
        <v>7</v>
      </c>
    </row>
    <row r="7" spans="2:18">
      <c r="B7" s="34" t="s">
        <v>84</v>
      </c>
      <c r="C7" s="34"/>
      <c r="D7" s="34"/>
      <c r="E7" s="34"/>
      <c r="F7" s="34"/>
      <c r="G7" s="170"/>
      <c r="H7" s="171"/>
      <c r="I7" s="152">
        <v>0.26</v>
      </c>
      <c r="J7" s="152">
        <v>7.0000000000000007E-2</v>
      </c>
      <c r="K7" s="34"/>
      <c r="L7" s="34"/>
      <c r="M7" s="34"/>
      <c r="N7" s="34"/>
      <c r="O7" s="34"/>
      <c r="P7" s="34"/>
      <c r="Q7" s="88" t="s">
        <v>12</v>
      </c>
      <c r="R7" s="88" t="s">
        <v>12</v>
      </c>
    </row>
    <row r="8" spans="2:18">
      <c r="B8" s="34" t="s">
        <v>85</v>
      </c>
      <c r="C8" s="34"/>
      <c r="D8" s="34"/>
      <c r="E8" s="34"/>
      <c r="F8" s="34"/>
      <c r="G8" s="170"/>
      <c r="H8" s="172">
        <v>362</v>
      </c>
      <c r="I8" s="152">
        <v>18.28</v>
      </c>
      <c r="J8" s="152">
        <v>18.04</v>
      </c>
      <c r="K8" s="34"/>
      <c r="L8" s="34"/>
      <c r="M8" s="34"/>
      <c r="N8" s="34"/>
      <c r="O8" s="34"/>
      <c r="P8" s="34"/>
      <c r="Q8" s="88">
        <v>0.84</v>
      </c>
      <c r="R8" s="34">
        <v>0.78</v>
      </c>
    </row>
    <row r="9" spans="2:18">
      <c r="B9" s="34" t="s">
        <v>86</v>
      </c>
      <c r="C9" s="34"/>
      <c r="D9" s="34"/>
      <c r="E9" s="34"/>
      <c r="F9" s="34"/>
      <c r="G9" s="170"/>
      <c r="H9" s="171"/>
      <c r="I9" s="152" t="s">
        <v>199</v>
      </c>
      <c r="J9" s="152" t="s">
        <v>199</v>
      </c>
      <c r="K9" s="34"/>
      <c r="L9" s="34"/>
      <c r="M9" s="34"/>
      <c r="N9" s="34"/>
      <c r="O9" s="34"/>
      <c r="P9" s="34"/>
      <c r="Q9" s="88" t="s">
        <v>12</v>
      </c>
      <c r="R9" s="88" t="s">
        <v>12</v>
      </c>
    </row>
    <row r="10" spans="2:18" ht="30">
      <c r="B10" s="65" t="s">
        <v>87</v>
      </c>
      <c r="C10" s="65"/>
      <c r="D10" s="65"/>
      <c r="E10" s="65"/>
      <c r="F10" s="65"/>
      <c r="G10" s="170"/>
      <c r="H10" s="171"/>
      <c r="I10" s="151"/>
      <c r="J10" s="151"/>
      <c r="K10" s="65"/>
      <c r="L10" s="65"/>
      <c r="M10" s="65"/>
      <c r="N10" s="65"/>
      <c r="O10" s="65"/>
      <c r="P10" s="65"/>
      <c r="Q10" s="88" t="s">
        <v>12</v>
      </c>
      <c r="R10" s="88" t="s">
        <v>12</v>
      </c>
    </row>
    <row r="11" spans="2:18" ht="30">
      <c r="B11" s="65" t="s">
        <v>88</v>
      </c>
      <c r="C11" s="65"/>
      <c r="D11" s="65"/>
      <c r="E11" s="65"/>
      <c r="F11" s="65"/>
      <c r="G11" s="170"/>
      <c r="H11" s="171"/>
      <c r="I11" s="152">
        <v>200.52</v>
      </c>
      <c r="J11" s="152">
        <v>245.96</v>
      </c>
      <c r="K11" s="65"/>
      <c r="L11" s="65"/>
      <c r="M11" s="65"/>
      <c r="N11" s="65"/>
      <c r="O11" s="65"/>
      <c r="P11" s="65"/>
      <c r="Q11" s="88" t="s">
        <v>12</v>
      </c>
      <c r="R11" s="88" t="s">
        <v>12</v>
      </c>
    </row>
    <row r="12" spans="2:18" ht="30">
      <c r="B12" s="65" t="s">
        <v>89</v>
      </c>
      <c r="C12" s="65"/>
      <c r="D12" s="65"/>
      <c r="E12" s="65"/>
      <c r="F12" s="65"/>
      <c r="G12" s="170"/>
      <c r="H12" s="171"/>
      <c r="I12" s="173">
        <v>181.97</v>
      </c>
      <c r="J12" s="173">
        <v>227.84</v>
      </c>
      <c r="K12" s="65"/>
      <c r="L12" s="65"/>
      <c r="M12" s="65"/>
      <c r="N12" s="65"/>
      <c r="O12" s="65"/>
      <c r="P12" s="65"/>
      <c r="Q12" s="88" t="s">
        <v>12</v>
      </c>
      <c r="R12" s="88" t="s">
        <v>12</v>
      </c>
    </row>
    <row r="13" spans="2:18">
      <c r="B13" s="34"/>
      <c r="C13" s="34"/>
      <c r="D13" s="34"/>
      <c r="E13" s="34"/>
      <c r="F13" s="34"/>
      <c r="G13" s="156"/>
      <c r="H13" s="172"/>
      <c r="I13" s="156"/>
      <c r="J13" s="156"/>
      <c r="K13" s="34"/>
      <c r="L13" s="34"/>
      <c r="M13" s="34"/>
      <c r="N13" s="34"/>
      <c r="O13" s="34"/>
      <c r="P13" s="34"/>
      <c r="Q13" s="34"/>
      <c r="R13" s="34"/>
    </row>
    <row r="14" spans="2:18">
      <c r="B14" s="34" t="s">
        <v>90</v>
      </c>
      <c r="C14" s="34"/>
      <c r="D14" s="34"/>
      <c r="E14" s="34"/>
      <c r="F14" s="34"/>
      <c r="G14" s="156"/>
      <c r="H14" s="172"/>
      <c r="I14" s="174"/>
      <c r="J14" s="174"/>
      <c r="K14" s="34"/>
      <c r="L14" s="34"/>
      <c r="M14" s="34"/>
      <c r="N14" s="34"/>
      <c r="O14" s="34"/>
      <c r="P14" s="34"/>
      <c r="Q14" s="34"/>
      <c r="R14" s="34"/>
    </row>
    <row r="15" spans="2:18">
      <c r="B15" s="34" t="s">
        <v>91</v>
      </c>
      <c r="C15" s="34"/>
      <c r="D15" s="34"/>
      <c r="E15" s="34"/>
      <c r="F15" s="34"/>
      <c r="G15" s="170"/>
      <c r="H15" s="171"/>
      <c r="I15" s="152" t="s">
        <v>198</v>
      </c>
      <c r="J15" s="152" t="s">
        <v>198</v>
      </c>
      <c r="K15" s="34"/>
      <c r="L15" s="34"/>
      <c r="M15" s="34"/>
      <c r="N15" s="34"/>
      <c r="O15" s="34"/>
      <c r="P15" s="34"/>
      <c r="Q15" s="88" t="s">
        <v>12</v>
      </c>
      <c r="R15" s="88" t="s">
        <v>12</v>
      </c>
    </row>
    <row r="16" spans="2:18">
      <c r="B16" s="34"/>
      <c r="C16" s="34"/>
      <c r="D16" s="34"/>
      <c r="E16" s="34"/>
      <c r="F16" s="34"/>
      <c r="G16" s="156"/>
      <c r="H16" s="172"/>
      <c r="I16" s="156"/>
      <c r="J16" s="156"/>
      <c r="K16" s="34"/>
      <c r="L16" s="34"/>
      <c r="M16" s="34"/>
      <c r="N16" s="34"/>
      <c r="O16" s="34"/>
      <c r="P16" s="34"/>
      <c r="Q16" s="34"/>
      <c r="R16" s="34"/>
    </row>
    <row r="17" spans="2:18">
      <c r="B17" s="52" t="s">
        <v>92</v>
      </c>
      <c r="C17" s="52"/>
      <c r="D17" s="52"/>
      <c r="E17" s="52"/>
      <c r="F17" s="52"/>
      <c r="G17" s="156"/>
      <c r="H17" s="172"/>
      <c r="I17" s="174"/>
      <c r="J17" s="174"/>
      <c r="K17" s="52"/>
      <c r="L17" s="52"/>
      <c r="M17" s="52"/>
      <c r="N17" s="52"/>
      <c r="O17" s="52"/>
      <c r="P17" s="52"/>
      <c r="Q17" s="34"/>
      <c r="R17" s="34"/>
    </row>
    <row r="18" spans="2:18">
      <c r="B18" s="34"/>
      <c r="C18" s="34"/>
      <c r="D18" s="34"/>
      <c r="E18" s="34"/>
      <c r="F18" s="34"/>
      <c r="G18" s="156"/>
      <c r="H18" s="172"/>
      <c r="I18" s="174"/>
      <c r="J18" s="174"/>
      <c r="K18" s="34"/>
      <c r="L18" s="34"/>
      <c r="M18" s="34"/>
      <c r="N18" s="34"/>
      <c r="O18" s="34"/>
      <c r="P18" s="34"/>
      <c r="Q18" s="34"/>
      <c r="R18" s="34"/>
    </row>
    <row r="19" spans="2:18">
      <c r="B19" s="34" t="s">
        <v>93</v>
      </c>
      <c r="C19" s="34"/>
      <c r="D19" s="34"/>
      <c r="E19" s="34"/>
      <c r="F19" s="34"/>
      <c r="G19" s="156"/>
      <c r="H19" s="172"/>
      <c r="I19" s="152">
        <v>0.06</v>
      </c>
      <c r="J19" s="152">
        <v>7.4999999999999997E-2</v>
      </c>
      <c r="K19" s="34"/>
      <c r="L19" s="34"/>
      <c r="M19" s="34"/>
      <c r="N19" s="34"/>
      <c r="O19" s="34"/>
      <c r="P19" s="34"/>
      <c r="Q19" s="34"/>
      <c r="R19" s="34"/>
    </row>
    <row r="20" spans="2:18">
      <c r="B20" s="34" t="s">
        <v>94</v>
      </c>
      <c r="C20" s="34"/>
      <c r="D20" s="34"/>
      <c r="E20" s="34"/>
      <c r="F20" s="34"/>
      <c r="G20" s="170"/>
      <c r="H20" s="171">
        <v>68</v>
      </c>
      <c r="I20" s="152">
        <v>0.06</v>
      </c>
      <c r="J20" s="152">
        <v>7.4999999999999997E-2</v>
      </c>
      <c r="K20" s="34"/>
      <c r="L20" s="34"/>
      <c r="M20" s="34"/>
      <c r="N20" s="34"/>
      <c r="O20" s="34"/>
      <c r="P20" s="34"/>
      <c r="Q20" s="88">
        <v>1972</v>
      </c>
      <c r="R20" s="88">
        <v>2221</v>
      </c>
    </row>
    <row r="21" spans="2:18">
      <c r="B21" s="34" t="s">
        <v>95</v>
      </c>
      <c r="C21" s="34"/>
      <c r="D21" s="34"/>
      <c r="E21" s="34"/>
      <c r="F21" s="34"/>
      <c r="G21" s="170"/>
      <c r="H21" s="171"/>
      <c r="I21" s="173" t="s">
        <v>198</v>
      </c>
      <c r="J21" s="173" t="s">
        <v>198</v>
      </c>
      <c r="K21" s="34"/>
      <c r="L21" s="34"/>
      <c r="M21" s="34"/>
      <c r="N21" s="34"/>
      <c r="O21" s="34"/>
      <c r="P21" s="34"/>
      <c r="Q21" s="88" t="s">
        <v>12</v>
      </c>
      <c r="R21" s="88" t="s">
        <v>12</v>
      </c>
    </row>
    <row r="22" spans="2:18">
      <c r="B22" s="34"/>
      <c r="C22" s="34"/>
      <c r="D22" s="34"/>
      <c r="E22" s="34"/>
      <c r="F22" s="34"/>
      <c r="G22" s="156"/>
      <c r="H22" s="172"/>
      <c r="I22" s="156"/>
      <c r="J22" s="156"/>
      <c r="K22" s="34"/>
      <c r="L22" s="34"/>
      <c r="M22" s="34"/>
      <c r="N22" s="34"/>
      <c r="O22" s="34"/>
      <c r="P22" s="34"/>
      <c r="Q22" s="34"/>
      <c r="R22" s="34"/>
    </row>
    <row r="23" spans="2:18">
      <c r="B23" s="34" t="s">
        <v>96</v>
      </c>
      <c r="C23" s="34"/>
      <c r="D23" s="34"/>
      <c r="E23" s="34"/>
      <c r="F23" s="34"/>
      <c r="G23" s="156"/>
      <c r="H23" s="172"/>
      <c r="I23" s="152">
        <v>0.48499999999999999</v>
      </c>
      <c r="J23" s="152">
        <v>0.58899999999999997</v>
      </c>
      <c r="K23" s="34"/>
      <c r="L23" s="34"/>
      <c r="M23" s="34"/>
      <c r="N23" s="34"/>
      <c r="O23" s="34"/>
      <c r="P23" s="34"/>
      <c r="Q23" s="34"/>
      <c r="R23" s="34"/>
    </row>
    <row r="24" spans="2:18">
      <c r="B24" s="34" t="s">
        <v>97</v>
      </c>
      <c r="C24" s="34"/>
      <c r="D24" s="34"/>
      <c r="E24" s="34"/>
      <c r="F24" s="34"/>
      <c r="G24" s="156"/>
      <c r="H24" s="172">
        <v>146</v>
      </c>
      <c r="I24" s="152">
        <v>0.48499999999999999</v>
      </c>
      <c r="J24" s="152">
        <v>0.58899999999999997</v>
      </c>
      <c r="K24" s="34"/>
      <c r="L24" s="34"/>
      <c r="M24" s="34"/>
      <c r="N24" s="34"/>
      <c r="O24" s="34"/>
      <c r="P24" s="34"/>
      <c r="Q24" s="34">
        <v>24977</v>
      </c>
      <c r="R24" s="34">
        <v>27588</v>
      </c>
    </row>
    <row r="25" spans="2:18">
      <c r="B25" s="34" t="s">
        <v>98</v>
      </c>
      <c r="C25" s="34"/>
      <c r="D25" s="34"/>
      <c r="E25" s="34"/>
      <c r="F25" s="34"/>
      <c r="G25" s="170"/>
      <c r="H25" s="171"/>
      <c r="I25" s="152" t="s">
        <v>199</v>
      </c>
      <c r="J25" s="152" t="s">
        <v>199</v>
      </c>
      <c r="K25" s="34"/>
      <c r="L25" s="34"/>
      <c r="M25" s="34"/>
      <c r="N25" s="34"/>
      <c r="O25" s="34"/>
      <c r="P25" s="34"/>
      <c r="Q25" s="88" t="s">
        <v>12</v>
      </c>
      <c r="R25" s="88" t="s">
        <v>12</v>
      </c>
    </row>
    <row r="26" spans="2:18">
      <c r="B26" s="34" t="s">
        <v>99</v>
      </c>
      <c r="C26" s="34"/>
      <c r="D26" s="34"/>
      <c r="E26" s="34"/>
      <c r="F26" s="34"/>
      <c r="G26" s="170"/>
      <c r="H26" s="171"/>
      <c r="I26" s="152" t="s">
        <v>199</v>
      </c>
      <c r="J26" s="152" t="s">
        <v>199</v>
      </c>
      <c r="K26" s="34"/>
      <c r="L26" s="34"/>
      <c r="M26" s="34"/>
      <c r="N26" s="34"/>
      <c r="O26" s="34"/>
      <c r="P26" s="34"/>
      <c r="Q26" s="88" t="s">
        <v>12</v>
      </c>
      <c r="R26" s="88" t="s">
        <v>12</v>
      </c>
    </row>
    <row r="27" spans="2:18">
      <c r="B27" s="34" t="s">
        <v>100</v>
      </c>
      <c r="C27" s="34"/>
      <c r="D27" s="34"/>
      <c r="E27" s="34"/>
      <c r="F27" s="34"/>
      <c r="G27" s="170"/>
      <c r="H27" s="171"/>
      <c r="I27" s="152" t="s">
        <v>199</v>
      </c>
      <c r="J27" s="152" t="s">
        <v>199</v>
      </c>
      <c r="K27" s="34"/>
      <c r="L27" s="34"/>
      <c r="M27" s="34"/>
      <c r="N27" s="34"/>
      <c r="O27" s="34"/>
      <c r="P27" s="34"/>
      <c r="Q27" s="88" t="s">
        <v>12</v>
      </c>
      <c r="R27" s="88" t="s">
        <v>12</v>
      </c>
    </row>
  </sheetData>
  <mergeCells count="9">
    <mergeCell ref="M2:N2"/>
    <mergeCell ref="O2:P2"/>
    <mergeCell ref="Q2:R2"/>
    <mergeCell ref="B2:B3"/>
    <mergeCell ref="C2:D2"/>
    <mergeCell ref="E2:F2"/>
    <mergeCell ref="G2:H2"/>
    <mergeCell ref="I2:J2"/>
    <mergeCell ref="K2:L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R52"/>
  <sheetViews>
    <sheetView workbookViewId="0">
      <pane xSplit="2" ySplit="4" topLeftCell="G38" activePane="bottomRight" state="frozen"/>
      <selection pane="topRight" activeCell="C1" sqref="C1"/>
      <selection pane="bottomLeft" activeCell="A5" sqref="A5"/>
      <selection pane="bottomRight" activeCell="I5" sqref="I5:J52"/>
    </sheetView>
  </sheetViews>
  <sheetFormatPr defaultRowHeight="15"/>
  <cols>
    <col min="2" max="2" width="68" bestFit="1" customWidth="1"/>
    <col min="3" max="18" width="10.7109375" customWidth="1"/>
  </cols>
  <sheetData>
    <row r="1" spans="1:18" s="4" customFormat="1">
      <c r="A1" s="68" t="s">
        <v>101</v>
      </c>
    </row>
    <row r="2" spans="1:18" s="4" customFormat="1" ht="15" customHeight="1"/>
    <row r="3" spans="1:18" ht="38.25" customHeight="1">
      <c r="A3" s="45"/>
      <c r="B3" s="221" t="s">
        <v>102</v>
      </c>
      <c r="C3" s="219" t="str">
        <f>'Table 1'!C3:D3</f>
        <v>Afghanistan</v>
      </c>
      <c r="D3" s="219"/>
      <c r="E3" s="219" t="str">
        <f>'Table 1'!E3:F3</f>
        <v xml:space="preserve">Bangladesh </v>
      </c>
      <c r="F3" s="219"/>
      <c r="G3" s="219" t="str">
        <f>'Table 1'!G3:H3</f>
        <v>Bhutan</v>
      </c>
      <c r="H3" s="219"/>
      <c r="I3" s="219" t="str">
        <f>'Table 1'!I3:J3</f>
        <v>India</v>
      </c>
      <c r="J3" s="219"/>
      <c r="K3" s="219" t="str">
        <f>'Table 1'!K3:L3</f>
        <v>Maldives</v>
      </c>
      <c r="L3" s="219"/>
      <c r="M3" s="219" t="str">
        <f>'Table 1'!M3:N3</f>
        <v>Nepal</v>
      </c>
      <c r="N3" s="219"/>
      <c r="O3" s="219" t="str">
        <f>'Table 1'!O3:P3</f>
        <v>Pakistan</v>
      </c>
      <c r="P3" s="219"/>
      <c r="Q3" s="219" t="str">
        <f>'Table 1'!Q3:R3</f>
        <v xml:space="preserve">Sri Lanka </v>
      </c>
      <c r="R3" s="219"/>
    </row>
    <row r="4" spans="1:18" ht="27.75" customHeight="1">
      <c r="A4" s="45"/>
      <c r="B4" s="221"/>
      <c r="C4" s="46">
        <v>2009</v>
      </c>
      <c r="D4" s="46">
        <v>2010</v>
      </c>
      <c r="E4" s="46">
        <v>2009</v>
      </c>
      <c r="F4" s="46">
        <v>2010</v>
      </c>
      <c r="G4" s="46">
        <v>2009</v>
      </c>
      <c r="H4" s="46">
        <v>2010</v>
      </c>
      <c r="I4" s="46">
        <v>2009</v>
      </c>
      <c r="J4" s="46">
        <v>2010</v>
      </c>
      <c r="K4" s="46">
        <v>2009</v>
      </c>
      <c r="L4" s="46">
        <v>2010</v>
      </c>
      <c r="M4" s="46">
        <v>2009</v>
      </c>
      <c r="N4" s="46">
        <v>2010</v>
      </c>
      <c r="O4" s="46"/>
      <c r="P4" s="46"/>
      <c r="Q4" s="46">
        <v>2009</v>
      </c>
      <c r="R4" s="46">
        <v>2010</v>
      </c>
    </row>
    <row r="5" spans="1:18" ht="24" customHeight="1" thickBot="1">
      <c r="B5" s="69" t="s">
        <v>103</v>
      </c>
      <c r="C5" s="70"/>
      <c r="D5" s="70"/>
      <c r="E5" s="70"/>
      <c r="F5" s="70"/>
      <c r="G5" s="70"/>
      <c r="H5" s="70"/>
      <c r="I5" s="151"/>
      <c r="J5" s="151"/>
      <c r="K5" s="70"/>
      <c r="L5" s="70"/>
      <c r="M5" s="70"/>
      <c r="N5" s="70"/>
      <c r="O5" s="70"/>
      <c r="P5" s="70"/>
      <c r="Q5" s="70"/>
      <c r="R5" s="70"/>
    </row>
    <row r="6" spans="1:18" ht="15" customHeight="1" thickBot="1">
      <c r="B6" s="71" t="s">
        <v>104</v>
      </c>
      <c r="C6" s="70"/>
      <c r="D6" s="70"/>
      <c r="E6" s="70"/>
      <c r="F6" s="70"/>
      <c r="G6" s="70"/>
      <c r="H6" s="70"/>
      <c r="I6" s="175">
        <v>198.2</v>
      </c>
      <c r="J6" s="176">
        <v>299.39999999999998</v>
      </c>
      <c r="K6" s="70"/>
      <c r="L6" s="70"/>
      <c r="M6" s="70"/>
      <c r="N6" s="70"/>
      <c r="O6" s="70"/>
      <c r="P6" s="70"/>
      <c r="Q6" s="70"/>
      <c r="R6" s="70"/>
    </row>
    <row r="7" spans="1:18" ht="15" customHeight="1" thickBot="1">
      <c r="B7" s="72" t="s">
        <v>105</v>
      </c>
      <c r="C7" s="72"/>
      <c r="D7" s="72"/>
      <c r="E7" s="72"/>
      <c r="F7" s="72"/>
      <c r="G7" s="72"/>
      <c r="H7" s="72"/>
      <c r="I7" s="177" t="s">
        <v>198</v>
      </c>
      <c r="J7" s="178" t="s">
        <v>198</v>
      </c>
      <c r="K7" s="72"/>
      <c r="L7" s="72"/>
      <c r="M7" s="72"/>
      <c r="N7" s="72"/>
      <c r="O7" s="72"/>
      <c r="P7" s="72"/>
      <c r="Q7" s="106" t="s">
        <v>76</v>
      </c>
      <c r="R7" s="106" t="s">
        <v>76</v>
      </c>
    </row>
    <row r="8" spans="1:18" ht="15.75" thickBot="1">
      <c r="B8" s="72" t="s">
        <v>106</v>
      </c>
      <c r="C8" s="72"/>
      <c r="D8" s="72"/>
      <c r="E8" s="72"/>
      <c r="F8" s="72"/>
      <c r="G8" s="72"/>
      <c r="H8" s="72"/>
      <c r="I8" s="177">
        <v>198.2</v>
      </c>
      <c r="J8" s="178">
        <v>299.39999999999998</v>
      </c>
      <c r="K8" s="72"/>
      <c r="L8" s="72"/>
      <c r="M8" s="72"/>
      <c r="N8" s="72"/>
      <c r="O8" s="72"/>
      <c r="P8" s="72"/>
      <c r="Q8" s="106" t="s">
        <v>76</v>
      </c>
      <c r="R8" s="106" t="s">
        <v>76</v>
      </c>
    </row>
    <row r="9" spans="1:18" ht="15" customHeight="1" thickBot="1">
      <c r="B9" s="70" t="s">
        <v>107</v>
      </c>
      <c r="C9" s="70"/>
      <c r="D9" s="70"/>
      <c r="E9" s="70"/>
      <c r="F9" s="70"/>
      <c r="G9" s="70"/>
      <c r="H9" s="70"/>
      <c r="I9" s="179">
        <v>149.30000000000001</v>
      </c>
      <c r="J9" s="180">
        <v>156.69999999999999</v>
      </c>
      <c r="K9" s="70"/>
      <c r="L9" s="70"/>
      <c r="M9" s="70"/>
      <c r="N9" s="70"/>
      <c r="O9" s="70"/>
      <c r="P9" s="70"/>
      <c r="Q9" s="106"/>
      <c r="R9" s="106"/>
    </row>
    <row r="10" spans="1:18" ht="15" customHeight="1" thickBot="1">
      <c r="B10" s="70" t="s">
        <v>108</v>
      </c>
      <c r="C10" s="70"/>
      <c r="D10" s="70"/>
      <c r="E10" s="70"/>
      <c r="F10" s="70"/>
      <c r="G10" s="70"/>
      <c r="H10" s="70"/>
      <c r="I10" s="181">
        <v>3761.3</v>
      </c>
      <c r="J10" s="182">
        <v>4712.3999999999996</v>
      </c>
      <c r="K10" s="70"/>
      <c r="L10" s="70"/>
      <c r="M10" s="70"/>
      <c r="N10" s="70"/>
      <c r="O10" s="70"/>
      <c r="P10" s="70"/>
      <c r="Q10" s="106"/>
      <c r="R10" s="106"/>
    </row>
    <row r="11" spans="1:18" ht="15.75" thickBot="1">
      <c r="B11" s="72" t="s">
        <v>109</v>
      </c>
      <c r="C11" s="72"/>
      <c r="D11" s="72"/>
      <c r="E11" s="72"/>
      <c r="F11" s="72"/>
      <c r="G11" s="72"/>
      <c r="H11" s="72"/>
      <c r="I11" s="183">
        <v>3517.6</v>
      </c>
      <c r="J11" s="184">
        <v>4476.3999999999996</v>
      </c>
      <c r="K11" s="72"/>
      <c r="L11" s="72"/>
      <c r="M11" s="72"/>
      <c r="N11" s="72"/>
      <c r="O11" s="72"/>
      <c r="P11" s="72"/>
      <c r="Q11" s="106" t="s">
        <v>110</v>
      </c>
      <c r="R11" s="106" t="s">
        <v>110</v>
      </c>
    </row>
    <row r="12" spans="1:18" ht="15.75" thickBot="1">
      <c r="B12" s="72" t="s">
        <v>111</v>
      </c>
      <c r="C12" s="72"/>
      <c r="D12" s="72"/>
      <c r="E12" s="72"/>
      <c r="F12" s="72"/>
      <c r="G12" s="72"/>
      <c r="H12" s="72"/>
      <c r="I12" s="177">
        <v>6.5</v>
      </c>
      <c r="J12" s="178">
        <v>10.1</v>
      </c>
      <c r="K12" s="72"/>
      <c r="L12" s="72"/>
      <c r="M12" s="72"/>
      <c r="N12" s="72"/>
      <c r="O12" s="72"/>
      <c r="P12" s="72"/>
      <c r="Q12" s="106" t="s">
        <v>76</v>
      </c>
      <c r="R12" s="106" t="s">
        <v>76</v>
      </c>
    </row>
    <row r="13" spans="1:18" ht="15.75" thickBot="1">
      <c r="B13" s="72" t="s">
        <v>112</v>
      </c>
      <c r="C13" s="72"/>
      <c r="D13" s="72"/>
      <c r="E13" s="72"/>
      <c r="F13" s="72"/>
      <c r="G13" s="72"/>
      <c r="H13" s="72"/>
      <c r="I13" s="177">
        <v>237.2</v>
      </c>
      <c r="J13" s="178">
        <v>225.9</v>
      </c>
      <c r="K13" s="72"/>
      <c r="L13" s="72"/>
      <c r="M13" s="72"/>
      <c r="N13" s="72"/>
      <c r="O13" s="72"/>
      <c r="P13" s="72"/>
      <c r="Q13" s="106" t="s">
        <v>76</v>
      </c>
      <c r="R13" s="106" t="s">
        <v>76</v>
      </c>
    </row>
    <row r="14" spans="1:18" ht="15.75" thickBot="1">
      <c r="B14" s="70" t="s">
        <v>113</v>
      </c>
      <c r="C14" s="70"/>
      <c r="D14" s="70"/>
      <c r="E14" s="70"/>
      <c r="F14" s="70"/>
      <c r="G14" s="70"/>
      <c r="H14" s="70"/>
      <c r="I14" s="179" t="s">
        <v>198</v>
      </c>
      <c r="J14" s="180" t="s">
        <v>199</v>
      </c>
      <c r="K14" s="70"/>
      <c r="L14" s="70"/>
      <c r="M14" s="70"/>
      <c r="N14" s="70"/>
      <c r="O14" s="70"/>
      <c r="P14" s="70"/>
      <c r="Q14" s="106"/>
      <c r="R14" s="106"/>
    </row>
    <row r="15" spans="1:18" ht="15.75" thickBot="1">
      <c r="B15" s="72" t="s">
        <v>114</v>
      </c>
      <c r="C15" s="72"/>
      <c r="D15" s="72"/>
      <c r="E15" s="72"/>
      <c r="F15" s="72"/>
      <c r="G15" s="72"/>
      <c r="H15" s="72"/>
      <c r="I15" s="185"/>
      <c r="J15" s="186"/>
      <c r="K15" s="72"/>
      <c r="L15" s="72"/>
      <c r="M15" s="72"/>
      <c r="N15" s="72"/>
      <c r="O15" s="72"/>
      <c r="P15" s="72"/>
      <c r="Q15" s="106" t="s">
        <v>76</v>
      </c>
      <c r="R15" s="106" t="s">
        <v>76</v>
      </c>
    </row>
    <row r="16" spans="1:18" ht="15.75" thickBot="1">
      <c r="B16" s="72" t="s">
        <v>115</v>
      </c>
      <c r="C16" s="72"/>
      <c r="D16" s="72"/>
      <c r="E16" s="72"/>
      <c r="F16" s="72"/>
      <c r="G16" s="72"/>
      <c r="H16" s="72"/>
      <c r="I16" s="185"/>
      <c r="J16" s="186"/>
      <c r="K16" s="72"/>
      <c r="L16" s="72"/>
      <c r="M16" s="72"/>
      <c r="N16" s="72"/>
      <c r="O16" s="72"/>
      <c r="P16" s="72"/>
      <c r="Q16" s="106" t="s">
        <v>76</v>
      </c>
      <c r="R16" s="106" t="s">
        <v>76</v>
      </c>
    </row>
    <row r="17" spans="2:18" ht="15.75" thickBot="1">
      <c r="B17" s="70" t="s">
        <v>116</v>
      </c>
      <c r="C17" s="70"/>
      <c r="D17" s="70"/>
      <c r="E17" s="70"/>
      <c r="F17" s="70"/>
      <c r="G17" s="70"/>
      <c r="H17" s="70"/>
      <c r="I17" s="181">
        <v>1379.1</v>
      </c>
      <c r="J17" s="182">
        <v>1387.4</v>
      </c>
      <c r="K17" s="70"/>
      <c r="L17" s="70"/>
      <c r="M17" s="70"/>
      <c r="N17" s="70"/>
      <c r="O17" s="70"/>
      <c r="P17" s="70"/>
      <c r="Q17" s="106" t="s">
        <v>76</v>
      </c>
      <c r="R17" s="106" t="s">
        <v>76</v>
      </c>
    </row>
    <row r="18" spans="2:18" ht="15.75" thickBot="1">
      <c r="B18" s="70" t="s">
        <v>117</v>
      </c>
      <c r="C18" s="70"/>
      <c r="D18" s="70"/>
      <c r="E18" s="70"/>
      <c r="F18" s="70"/>
      <c r="G18" s="70"/>
      <c r="H18" s="70"/>
      <c r="I18" s="179" t="s">
        <v>198</v>
      </c>
      <c r="J18" s="180" t="s">
        <v>198</v>
      </c>
      <c r="K18" s="70"/>
      <c r="L18" s="70"/>
      <c r="M18" s="70"/>
      <c r="N18" s="70"/>
      <c r="O18" s="70"/>
      <c r="P18" s="70"/>
      <c r="Q18" s="106" t="s">
        <v>76</v>
      </c>
      <c r="R18" s="106" t="s">
        <v>76</v>
      </c>
    </row>
    <row r="19" spans="2:18" ht="15.75" thickBot="1">
      <c r="B19" s="70"/>
      <c r="C19" s="70"/>
      <c r="D19" s="70"/>
      <c r="E19" s="70"/>
      <c r="F19" s="70"/>
      <c r="G19" s="70"/>
      <c r="H19" s="70"/>
      <c r="I19" s="187"/>
      <c r="J19" s="188"/>
      <c r="K19" s="70"/>
      <c r="L19" s="70"/>
      <c r="M19" s="70"/>
      <c r="N19" s="70"/>
      <c r="O19" s="70"/>
      <c r="P19" s="70"/>
      <c r="Q19" s="106"/>
      <c r="R19" s="106"/>
    </row>
    <row r="20" spans="2:18" ht="15.75" thickBot="1">
      <c r="B20" s="70" t="s">
        <v>118</v>
      </c>
      <c r="C20" s="70"/>
      <c r="D20" s="70"/>
      <c r="E20" s="70"/>
      <c r="F20" s="70"/>
      <c r="G20" s="70"/>
      <c r="H20" s="70"/>
      <c r="I20" s="181">
        <v>5487.9</v>
      </c>
      <c r="J20" s="182">
        <v>6555.9</v>
      </c>
      <c r="K20" s="70"/>
      <c r="L20" s="70"/>
      <c r="M20" s="70"/>
      <c r="N20" s="70"/>
      <c r="O20" s="70"/>
      <c r="P20" s="70"/>
      <c r="Q20" s="106" t="s">
        <v>110</v>
      </c>
      <c r="R20" s="106" t="s">
        <v>110</v>
      </c>
    </row>
    <row r="21" spans="2:18" ht="15.75" thickBot="1">
      <c r="B21" s="72" t="s">
        <v>119</v>
      </c>
      <c r="C21" s="70"/>
      <c r="D21" s="70"/>
      <c r="E21" s="70"/>
      <c r="F21" s="70"/>
      <c r="G21" s="70"/>
      <c r="H21" s="70"/>
      <c r="I21" s="177" t="s">
        <v>199</v>
      </c>
      <c r="J21" s="178" t="s">
        <v>199</v>
      </c>
      <c r="K21" s="70"/>
      <c r="L21" s="70"/>
      <c r="M21" s="70"/>
      <c r="N21" s="70"/>
      <c r="O21" s="70"/>
      <c r="P21" s="70"/>
      <c r="Q21" s="106" t="s">
        <v>76</v>
      </c>
      <c r="R21" s="106" t="s">
        <v>76</v>
      </c>
    </row>
    <row r="22" spans="2:18" ht="15.75" thickBot="1">
      <c r="B22" s="70" t="s">
        <v>120</v>
      </c>
      <c r="C22" s="70"/>
      <c r="D22" s="70"/>
      <c r="E22" s="70"/>
      <c r="F22" s="70"/>
      <c r="G22" s="70"/>
      <c r="H22" s="70"/>
      <c r="I22" s="187"/>
      <c r="J22" s="188"/>
      <c r="K22" s="70"/>
      <c r="L22" s="70"/>
      <c r="M22" s="70"/>
      <c r="N22" s="70"/>
      <c r="O22" s="70"/>
      <c r="P22" s="70"/>
      <c r="Q22" s="106"/>
      <c r="R22" s="106"/>
    </row>
    <row r="23" spans="2:18" ht="15.75" thickBot="1">
      <c r="B23" s="70" t="s">
        <v>121</v>
      </c>
      <c r="C23" s="70"/>
      <c r="D23" s="70"/>
      <c r="E23" s="70"/>
      <c r="F23" s="70"/>
      <c r="G23" s="70"/>
      <c r="H23" s="70"/>
      <c r="I23" s="179" t="s">
        <v>199</v>
      </c>
      <c r="J23" s="180" t="s">
        <v>199</v>
      </c>
      <c r="K23" s="70"/>
      <c r="L23" s="70"/>
      <c r="M23" s="70"/>
      <c r="N23" s="70"/>
      <c r="O23" s="70"/>
      <c r="P23" s="70"/>
      <c r="Q23" s="106" t="s">
        <v>76</v>
      </c>
      <c r="R23" s="106" t="s">
        <v>76</v>
      </c>
    </row>
    <row r="24" spans="2:18" ht="15.75" thickBot="1">
      <c r="B24" s="69" t="s">
        <v>122</v>
      </c>
      <c r="C24" s="70"/>
      <c r="D24" s="70"/>
      <c r="E24" s="70"/>
      <c r="F24" s="70"/>
      <c r="G24" s="70"/>
      <c r="H24" s="70"/>
      <c r="I24" s="187"/>
      <c r="J24" s="188"/>
      <c r="K24" s="70"/>
      <c r="L24" s="70"/>
      <c r="M24" s="70"/>
      <c r="N24" s="70"/>
      <c r="O24" s="70"/>
      <c r="P24" s="70"/>
      <c r="Q24" s="106"/>
      <c r="R24" s="106"/>
    </row>
    <row r="25" spans="2:18" ht="15.75" thickBot="1">
      <c r="B25" s="70" t="s">
        <v>123</v>
      </c>
      <c r="C25" s="70"/>
      <c r="D25" s="70"/>
      <c r="E25" s="70"/>
      <c r="F25" s="70"/>
      <c r="G25" s="70"/>
      <c r="H25" s="70"/>
      <c r="I25" s="181">
        <v>3350.4</v>
      </c>
      <c r="J25" s="182">
        <v>4235.3999999999996</v>
      </c>
      <c r="K25" s="70"/>
      <c r="L25" s="70"/>
      <c r="M25" s="70"/>
      <c r="N25" s="70"/>
      <c r="O25" s="70"/>
      <c r="P25" s="70"/>
      <c r="Q25" s="106"/>
      <c r="R25" s="106"/>
    </row>
    <row r="26" spans="2:18" ht="15.75" thickBot="1">
      <c r="B26" s="70" t="s">
        <v>124</v>
      </c>
      <c r="C26" s="70"/>
      <c r="D26" s="70"/>
      <c r="E26" s="70"/>
      <c r="F26" s="70"/>
      <c r="G26" s="70"/>
      <c r="H26" s="70"/>
      <c r="I26" s="187"/>
      <c r="J26" s="188"/>
      <c r="K26" s="70"/>
      <c r="L26" s="70"/>
      <c r="M26" s="70"/>
      <c r="N26" s="70"/>
      <c r="O26" s="70"/>
      <c r="P26" s="70"/>
      <c r="Q26" s="106"/>
      <c r="R26" s="106"/>
    </row>
    <row r="27" spans="2:18" ht="15.75" thickBot="1">
      <c r="B27" s="72" t="s">
        <v>125</v>
      </c>
      <c r="C27" s="72"/>
      <c r="D27" s="72"/>
      <c r="E27" s="72"/>
      <c r="F27" s="72"/>
      <c r="G27" s="72"/>
      <c r="H27" s="72"/>
      <c r="I27" s="183">
        <v>3350.4</v>
      </c>
      <c r="J27" s="184">
        <v>4235.3999999999996</v>
      </c>
      <c r="K27" s="72"/>
      <c r="L27" s="72"/>
      <c r="M27" s="72"/>
      <c r="N27" s="72"/>
      <c r="O27" s="72"/>
      <c r="P27" s="72"/>
      <c r="Q27" s="106" t="s">
        <v>110</v>
      </c>
      <c r="R27" s="106" t="s">
        <v>110</v>
      </c>
    </row>
    <row r="28" spans="2:18" ht="15.75" thickBot="1">
      <c r="B28" s="72" t="s">
        <v>126</v>
      </c>
      <c r="C28" s="72"/>
      <c r="D28" s="72"/>
      <c r="E28" s="72"/>
      <c r="F28" s="72"/>
      <c r="G28" s="72"/>
      <c r="H28" s="72"/>
      <c r="I28" s="177" t="s">
        <v>199</v>
      </c>
      <c r="J28" s="178" t="s">
        <v>199</v>
      </c>
      <c r="K28" s="72"/>
      <c r="L28" s="72"/>
      <c r="M28" s="72"/>
      <c r="N28" s="72"/>
      <c r="O28" s="72"/>
      <c r="P28" s="72"/>
      <c r="Q28" s="106" t="s">
        <v>110</v>
      </c>
      <c r="R28" s="106" t="s">
        <v>110</v>
      </c>
    </row>
    <row r="29" spans="2:18" ht="15.75" thickBot="1">
      <c r="B29" s="70" t="s">
        <v>127</v>
      </c>
      <c r="C29" s="70"/>
      <c r="D29" s="70"/>
      <c r="E29" s="70"/>
      <c r="F29" s="70"/>
      <c r="G29" s="70"/>
      <c r="H29" s="70"/>
      <c r="I29" s="179">
        <v>404.4</v>
      </c>
      <c r="J29" s="180">
        <v>502.2</v>
      </c>
      <c r="K29" s="70"/>
      <c r="L29" s="70"/>
      <c r="M29" s="70"/>
      <c r="N29" s="70"/>
      <c r="O29" s="70"/>
      <c r="P29" s="70"/>
      <c r="Q29" s="106" t="s">
        <v>76</v>
      </c>
      <c r="R29" s="106" t="s">
        <v>76</v>
      </c>
    </row>
    <row r="30" spans="2:18" ht="15.75" thickBot="1">
      <c r="B30" s="70" t="s">
        <v>128</v>
      </c>
      <c r="C30" s="70"/>
      <c r="D30" s="70"/>
      <c r="E30" s="70"/>
      <c r="F30" s="70"/>
      <c r="G30" s="70"/>
      <c r="H30" s="70"/>
      <c r="I30" s="179" t="s">
        <v>198</v>
      </c>
      <c r="J30" s="180" t="s">
        <v>199</v>
      </c>
      <c r="K30" s="70"/>
      <c r="L30" s="70"/>
      <c r="M30" s="70"/>
      <c r="N30" s="70"/>
      <c r="O30" s="70"/>
      <c r="P30" s="70"/>
      <c r="Q30" s="106" t="s">
        <v>76</v>
      </c>
      <c r="R30" s="106" t="s">
        <v>76</v>
      </c>
    </row>
    <row r="31" spans="2:18" ht="15.75" thickBot="1">
      <c r="B31" s="70" t="s">
        <v>129</v>
      </c>
      <c r="C31" s="70"/>
      <c r="D31" s="70"/>
      <c r="E31" s="70"/>
      <c r="F31" s="70"/>
      <c r="G31" s="70"/>
      <c r="H31" s="70"/>
      <c r="I31" s="179" t="s">
        <v>198</v>
      </c>
      <c r="J31" s="180" t="s">
        <v>199</v>
      </c>
      <c r="K31" s="70"/>
      <c r="L31" s="70"/>
      <c r="M31" s="70"/>
      <c r="N31" s="70"/>
      <c r="O31" s="70"/>
      <c r="P31" s="70"/>
      <c r="Q31" s="106" t="s">
        <v>76</v>
      </c>
      <c r="R31" s="106" t="s">
        <v>76</v>
      </c>
    </row>
    <row r="32" spans="2:18" ht="15.75" thickBot="1">
      <c r="B32" s="70" t="s">
        <v>130</v>
      </c>
      <c r="C32" s="70"/>
      <c r="D32" s="70"/>
      <c r="E32" s="70"/>
      <c r="F32" s="70"/>
      <c r="G32" s="70"/>
      <c r="H32" s="70"/>
      <c r="I32" s="187"/>
      <c r="J32" s="188"/>
      <c r="K32" s="70"/>
      <c r="L32" s="70"/>
      <c r="M32" s="70"/>
      <c r="N32" s="70"/>
      <c r="O32" s="70"/>
      <c r="P32" s="70"/>
      <c r="Q32" s="106"/>
      <c r="R32" s="106"/>
    </row>
    <row r="33" spans="2:18" ht="15.75" thickBot="1">
      <c r="B33" s="70" t="s">
        <v>124</v>
      </c>
      <c r="C33" s="70"/>
      <c r="D33" s="70"/>
      <c r="E33" s="70"/>
      <c r="F33" s="70"/>
      <c r="G33" s="70"/>
      <c r="H33" s="70"/>
      <c r="I33" s="181">
        <v>3344.3</v>
      </c>
      <c r="J33" s="182">
        <v>4228.2</v>
      </c>
      <c r="K33" s="70"/>
      <c r="L33" s="70"/>
      <c r="M33" s="70"/>
      <c r="N33" s="70"/>
      <c r="O33" s="70"/>
      <c r="P33" s="70"/>
      <c r="Q33" s="106"/>
      <c r="R33" s="106"/>
    </row>
    <row r="34" spans="2:18" ht="15.75" thickBot="1">
      <c r="B34" s="72" t="s">
        <v>125</v>
      </c>
      <c r="C34" s="72"/>
      <c r="D34" s="72"/>
      <c r="E34" s="72"/>
      <c r="F34" s="72"/>
      <c r="G34" s="72"/>
      <c r="H34" s="72"/>
      <c r="I34" s="183">
        <v>3344.3</v>
      </c>
      <c r="J34" s="184">
        <v>4228.2</v>
      </c>
      <c r="K34" s="72"/>
      <c r="L34" s="72"/>
      <c r="M34" s="72"/>
      <c r="N34" s="72"/>
      <c r="O34" s="72"/>
      <c r="P34" s="72"/>
      <c r="Q34" s="106" t="s">
        <v>110</v>
      </c>
      <c r="R34" s="106" t="s">
        <v>110</v>
      </c>
    </row>
    <row r="35" spans="2:18" ht="15.75" thickBot="1">
      <c r="B35" s="72" t="s">
        <v>126</v>
      </c>
      <c r="C35" s="72"/>
      <c r="D35" s="72"/>
      <c r="E35" s="72"/>
      <c r="F35" s="72"/>
      <c r="G35" s="72"/>
      <c r="H35" s="72"/>
      <c r="I35" s="177" t="s">
        <v>199</v>
      </c>
      <c r="J35" s="178" t="s">
        <v>199</v>
      </c>
      <c r="K35" s="72"/>
      <c r="L35" s="72"/>
      <c r="M35" s="72"/>
      <c r="N35" s="72"/>
      <c r="O35" s="72"/>
      <c r="P35" s="72"/>
      <c r="Q35" s="106" t="s">
        <v>110</v>
      </c>
      <c r="R35" s="106" t="s">
        <v>110</v>
      </c>
    </row>
    <row r="36" spans="2:18" ht="15.75" thickBot="1">
      <c r="B36" s="70" t="s">
        <v>127</v>
      </c>
      <c r="C36" s="70"/>
      <c r="D36" s="70"/>
      <c r="E36" s="70"/>
      <c r="F36" s="70"/>
      <c r="G36" s="70"/>
      <c r="H36" s="70"/>
      <c r="I36" s="175">
        <v>388.5</v>
      </c>
      <c r="J36" s="176">
        <v>484.2</v>
      </c>
      <c r="K36" s="70"/>
      <c r="L36" s="70"/>
      <c r="M36" s="70"/>
      <c r="N36" s="70"/>
      <c r="O36" s="70"/>
      <c r="P36" s="70"/>
      <c r="Q36" s="106" t="s">
        <v>76</v>
      </c>
      <c r="R36" s="106" t="s">
        <v>76</v>
      </c>
    </row>
    <row r="37" spans="2:18" ht="15.75" thickBot="1">
      <c r="B37" s="70" t="s">
        <v>128</v>
      </c>
      <c r="C37" s="70"/>
      <c r="D37" s="70"/>
      <c r="E37" s="70"/>
      <c r="F37" s="70"/>
      <c r="G37" s="70"/>
      <c r="H37" s="70"/>
      <c r="I37" s="179" t="s">
        <v>198</v>
      </c>
      <c r="J37" s="180" t="s">
        <v>199</v>
      </c>
      <c r="K37" s="70"/>
      <c r="L37" s="70"/>
      <c r="M37" s="70"/>
      <c r="N37" s="70"/>
      <c r="O37" s="70"/>
      <c r="P37" s="70"/>
      <c r="Q37" s="106" t="s">
        <v>76</v>
      </c>
      <c r="R37" s="106" t="s">
        <v>76</v>
      </c>
    </row>
    <row r="38" spans="2:18" ht="15.75" thickBot="1">
      <c r="B38" s="70" t="s">
        <v>129</v>
      </c>
      <c r="C38" s="70"/>
      <c r="D38" s="70"/>
      <c r="E38" s="70"/>
      <c r="F38" s="70"/>
      <c r="G38" s="70"/>
      <c r="H38" s="70"/>
      <c r="I38" s="179" t="s">
        <v>198</v>
      </c>
      <c r="J38" s="180" t="s">
        <v>199</v>
      </c>
      <c r="K38" s="70"/>
      <c r="L38" s="70"/>
      <c r="M38" s="70"/>
      <c r="N38" s="70"/>
      <c r="O38" s="70"/>
      <c r="P38" s="70"/>
      <c r="Q38" s="106" t="s">
        <v>76</v>
      </c>
      <c r="R38" s="106" t="s">
        <v>76</v>
      </c>
    </row>
    <row r="39" spans="2:18" ht="15.75" thickBot="1">
      <c r="B39" s="70" t="s">
        <v>131</v>
      </c>
      <c r="C39" s="70"/>
      <c r="D39" s="70"/>
      <c r="E39" s="70"/>
      <c r="F39" s="70"/>
      <c r="G39" s="70"/>
      <c r="H39" s="70"/>
      <c r="I39" s="187"/>
      <c r="J39" s="188"/>
      <c r="K39" s="70"/>
      <c r="L39" s="70"/>
      <c r="M39" s="70"/>
      <c r="N39" s="70"/>
      <c r="O39" s="70"/>
      <c r="P39" s="70"/>
      <c r="Q39" s="106"/>
      <c r="R39" s="106"/>
    </row>
    <row r="40" spans="2:18" ht="15.75" thickBot="1">
      <c r="B40" s="70" t="s">
        <v>124</v>
      </c>
      <c r="C40" s="70"/>
      <c r="D40" s="70"/>
      <c r="E40" s="70"/>
      <c r="F40" s="70"/>
      <c r="G40" s="70"/>
      <c r="H40" s="70"/>
      <c r="I40" s="179">
        <v>6.1</v>
      </c>
      <c r="J40" s="180">
        <v>7.2</v>
      </c>
      <c r="K40" s="70"/>
      <c r="L40" s="70"/>
      <c r="M40" s="70"/>
      <c r="N40" s="70"/>
      <c r="O40" s="70"/>
      <c r="P40" s="70"/>
      <c r="Q40" s="106"/>
      <c r="R40" s="106"/>
    </row>
    <row r="41" spans="2:18" ht="15.75" thickBot="1">
      <c r="B41" s="72" t="s">
        <v>125</v>
      </c>
      <c r="C41" s="72"/>
      <c r="D41" s="72"/>
      <c r="E41" s="72"/>
      <c r="F41" s="72"/>
      <c r="G41" s="72"/>
      <c r="H41" s="72"/>
      <c r="I41" s="179">
        <v>6.1</v>
      </c>
      <c r="J41" s="180">
        <v>7.2</v>
      </c>
      <c r="K41" s="72"/>
      <c r="L41" s="72"/>
      <c r="M41" s="72"/>
      <c r="N41" s="72"/>
      <c r="O41" s="72"/>
      <c r="P41" s="72"/>
      <c r="Q41" s="106" t="s">
        <v>110</v>
      </c>
      <c r="R41" s="106" t="s">
        <v>110</v>
      </c>
    </row>
    <row r="42" spans="2:18" ht="15.75" thickBot="1">
      <c r="B42" s="72" t="s">
        <v>126</v>
      </c>
      <c r="C42" s="72"/>
      <c r="D42" s="72"/>
      <c r="E42" s="72"/>
      <c r="F42" s="72"/>
      <c r="G42" s="72"/>
      <c r="H42" s="72"/>
      <c r="I42" s="177" t="s">
        <v>198</v>
      </c>
      <c r="J42" s="178" t="s">
        <v>198</v>
      </c>
      <c r="K42" s="72"/>
      <c r="L42" s="72"/>
      <c r="M42" s="72"/>
      <c r="N42" s="72"/>
      <c r="O42" s="72"/>
      <c r="P42" s="72"/>
      <c r="Q42" s="106" t="s">
        <v>110</v>
      </c>
      <c r="R42" s="106" t="s">
        <v>110</v>
      </c>
    </row>
    <row r="43" spans="2:18" ht="15.75" thickBot="1">
      <c r="B43" s="70" t="s">
        <v>127</v>
      </c>
      <c r="C43" s="70"/>
      <c r="D43" s="70"/>
      <c r="E43" s="70"/>
      <c r="F43" s="70"/>
      <c r="G43" s="70"/>
      <c r="H43" s="70"/>
      <c r="I43" s="179">
        <v>15.8</v>
      </c>
      <c r="J43" s="180">
        <v>18</v>
      </c>
      <c r="K43" s="70"/>
      <c r="L43" s="70"/>
      <c r="M43" s="70"/>
      <c r="N43" s="70"/>
      <c r="O43" s="70"/>
      <c r="P43" s="70"/>
      <c r="Q43" s="106" t="s">
        <v>76</v>
      </c>
      <c r="R43" s="106" t="s">
        <v>76</v>
      </c>
    </row>
    <row r="44" spans="2:18" ht="15.75" thickBot="1">
      <c r="B44" s="70" t="s">
        <v>128</v>
      </c>
      <c r="C44" s="70"/>
      <c r="D44" s="70"/>
      <c r="E44" s="70"/>
      <c r="F44" s="70"/>
      <c r="G44" s="70"/>
      <c r="H44" s="70"/>
      <c r="I44" s="179" t="s">
        <v>198</v>
      </c>
      <c r="J44" s="180" t="s">
        <v>198</v>
      </c>
      <c r="K44" s="70"/>
      <c r="L44" s="70"/>
      <c r="M44" s="70"/>
      <c r="N44" s="70"/>
      <c r="O44" s="70"/>
      <c r="P44" s="70"/>
      <c r="Q44" s="106" t="s">
        <v>76</v>
      </c>
      <c r="R44" s="106" t="s">
        <v>76</v>
      </c>
    </row>
    <row r="45" spans="2:18" ht="15.75" thickBot="1">
      <c r="B45" s="70" t="s">
        <v>129</v>
      </c>
      <c r="C45" s="70"/>
      <c r="D45" s="70"/>
      <c r="E45" s="70"/>
      <c r="F45" s="70"/>
      <c r="G45" s="70"/>
      <c r="H45" s="70"/>
      <c r="I45" s="179" t="s">
        <v>198</v>
      </c>
      <c r="J45" s="180" t="s">
        <v>198</v>
      </c>
      <c r="K45" s="70"/>
      <c r="L45" s="70"/>
      <c r="M45" s="70"/>
      <c r="N45" s="70"/>
      <c r="O45" s="70"/>
      <c r="P45" s="70"/>
      <c r="Q45" s="106" t="s">
        <v>76</v>
      </c>
      <c r="R45" s="106" t="s">
        <v>76</v>
      </c>
    </row>
    <row r="46" spans="2:18" ht="15.75" thickBot="1">
      <c r="B46" s="70" t="s">
        <v>132</v>
      </c>
      <c r="C46" s="70"/>
      <c r="D46" s="70"/>
      <c r="E46" s="70"/>
      <c r="F46" s="70"/>
      <c r="G46" s="70"/>
      <c r="H46" s="70"/>
      <c r="I46" s="187"/>
      <c r="J46" s="188"/>
      <c r="K46" s="70"/>
      <c r="L46" s="70"/>
      <c r="M46" s="70"/>
      <c r="N46" s="70"/>
      <c r="O46" s="70"/>
      <c r="P46" s="70"/>
      <c r="Q46" s="106"/>
      <c r="R46" s="106"/>
    </row>
    <row r="47" spans="2:18" ht="15.75" thickBot="1">
      <c r="B47" s="72" t="s">
        <v>125</v>
      </c>
      <c r="C47" s="72"/>
      <c r="D47" s="72"/>
      <c r="E47" s="72"/>
      <c r="F47" s="72"/>
      <c r="G47" s="72"/>
      <c r="H47" s="72"/>
      <c r="I47" s="179">
        <v>3.4</v>
      </c>
      <c r="J47" s="180">
        <v>4.7</v>
      </c>
      <c r="K47" s="72"/>
      <c r="L47" s="72"/>
      <c r="M47" s="72"/>
      <c r="N47" s="72"/>
      <c r="O47" s="72"/>
      <c r="P47" s="72"/>
      <c r="Q47" s="106" t="s">
        <v>110</v>
      </c>
      <c r="R47" s="106" t="s">
        <v>110</v>
      </c>
    </row>
    <row r="48" spans="2:18" ht="15.75" thickBot="1">
      <c r="B48" s="72" t="s">
        <v>126</v>
      </c>
      <c r="C48" s="72"/>
      <c r="D48" s="72"/>
      <c r="E48" s="72"/>
      <c r="F48" s="72"/>
      <c r="G48" s="72"/>
      <c r="H48" s="72"/>
      <c r="I48" s="177">
        <v>3.4</v>
      </c>
      <c r="J48" s="178">
        <v>4.7</v>
      </c>
      <c r="K48" s="72"/>
      <c r="L48" s="72"/>
      <c r="M48" s="72"/>
      <c r="N48" s="72"/>
      <c r="O48" s="72"/>
      <c r="P48" s="72"/>
      <c r="Q48" s="106" t="s">
        <v>110</v>
      </c>
      <c r="R48" s="106" t="s">
        <v>110</v>
      </c>
    </row>
    <row r="49" spans="2:18" ht="15.75" thickBot="1">
      <c r="B49" s="70" t="s">
        <v>127</v>
      </c>
      <c r="C49" s="70"/>
      <c r="D49" s="70"/>
      <c r="E49" s="70"/>
      <c r="F49" s="70"/>
      <c r="G49" s="70"/>
      <c r="H49" s="70"/>
      <c r="I49" s="177" t="s">
        <v>198</v>
      </c>
      <c r="J49" s="178" t="s">
        <v>198</v>
      </c>
      <c r="K49" s="70"/>
      <c r="L49" s="70"/>
      <c r="M49" s="70"/>
      <c r="N49" s="70"/>
      <c r="O49" s="70"/>
      <c r="P49" s="70"/>
      <c r="Q49" s="106" t="s">
        <v>76</v>
      </c>
      <c r="R49" s="106" t="s">
        <v>76</v>
      </c>
    </row>
    <row r="50" spans="2:18" ht="15.75" thickBot="1">
      <c r="B50" s="70" t="s">
        <v>128</v>
      </c>
      <c r="C50" s="70"/>
      <c r="D50" s="70"/>
      <c r="E50" s="70"/>
      <c r="F50" s="70"/>
      <c r="G50" s="70"/>
      <c r="H50" s="70"/>
      <c r="I50" s="179">
        <v>13.6</v>
      </c>
      <c r="J50" s="180">
        <v>22</v>
      </c>
      <c r="K50" s="70"/>
      <c r="L50" s="70"/>
      <c r="M50" s="70"/>
      <c r="N50" s="70"/>
      <c r="O50" s="70"/>
      <c r="P50" s="70"/>
      <c r="Q50" s="106" t="s">
        <v>76</v>
      </c>
      <c r="R50" s="106" t="s">
        <v>76</v>
      </c>
    </row>
    <row r="51" spans="2:18" ht="15.75" thickBot="1">
      <c r="B51" s="70" t="s">
        <v>129</v>
      </c>
      <c r="C51" s="70"/>
      <c r="D51" s="70"/>
      <c r="E51" s="70"/>
      <c r="F51" s="70"/>
      <c r="G51" s="70"/>
      <c r="H51" s="70"/>
      <c r="I51" s="179" t="s">
        <v>198</v>
      </c>
      <c r="J51" s="180" t="s">
        <v>199</v>
      </c>
      <c r="K51" s="70"/>
      <c r="L51" s="70"/>
      <c r="M51" s="70"/>
      <c r="N51" s="70"/>
      <c r="O51" s="70"/>
      <c r="P51" s="70"/>
      <c r="Q51" s="106" t="s">
        <v>76</v>
      </c>
      <c r="R51" s="106" t="s">
        <v>76</v>
      </c>
    </row>
    <row r="52" spans="2:18" ht="15.75" thickBot="1">
      <c r="B52" s="70"/>
      <c r="C52" s="72"/>
      <c r="D52" s="72"/>
      <c r="E52" s="72"/>
      <c r="F52" s="72"/>
      <c r="G52" s="72"/>
      <c r="H52" s="72"/>
      <c r="I52" s="179"/>
      <c r="J52" s="180"/>
      <c r="K52" s="72"/>
      <c r="L52" s="72"/>
      <c r="M52" s="72"/>
      <c r="N52" s="72"/>
      <c r="O52" s="72"/>
      <c r="P52" s="72"/>
      <c r="Q52" s="72"/>
      <c r="R52" s="72"/>
    </row>
  </sheetData>
  <mergeCells count="9">
    <mergeCell ref="B3:B4"/>
    <mergeCell ref="O3:P3"/>
    <mergeCell ref="Q3:R3"/>
    <mergeCell ref="C3:D3"/>
    <mergeCell ref="E3:F3"/>
    <mergeCell ref="G3:H3"/>
    <mergeCell ref="I3:J3"/>
    <mergeCell ref="K3:L3"/>
    <mergeCell ref="M3:N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dimension ref="A1:R54"/>
  <sheetViews>
    <sheetView workbookViewId="0">
      <selection activeCell="G4" sqref="G4:J53"/>
    </sheetView>
  </sheetViews>
  <sheetFormatPr defaultRowHeight="15"/>
  <cols>
    <col min="2" max="2" width="47.7109375" customWidth="1"/>
    <col min="9" max="10" width="10.7109375" bestFit="1" customWidth="1"/>
    <col min="247" max="247" width="35.42578125" customWidth="1"/>
  </cols>
  <sheetData>
    <row r="1" spans="1:18">
      <c r="A1" s="66" t="s">
        <v>133</v>
      </c>
      <c r="B1" s="4"/>
    </row>
    <row r="2" spans="1:18" ht="15" customHeight="1">
      <c r="B2" s="222" t="s">
        <v>134</v>
      </c>
      <c r="C2" s="219" t="str">
        <f>'Table 1'!C3:D3</f>
        <v>Afghanistan</v>
      </c>
      <c r="D2" s="219"/>
      <c r="E2" s="219" t="str">
        <f>'Table 1'!E3:F3</f>
        <v xml:space="preserve">Bangladesh </v>
      </c>
      <c r="F2" s="219"/>
      <c r="G2" s="219" t="str">
        <f>'Table 1'!G3:H3</f>
        <v>Bhutan</v>
      </c>
      <c r="H2" s="219"/>
      <c r="I2" s="219" t="str">
        <f>'Table 1'!I3:J3</f>
        <v>India</v>
      </c>
      <c r="J2" s="219"/>
      <c r="K2" s="219" t="str">
        <f>'Table 1'!K3:L3</f>
        <v>Maldives</v>
      </c>
      <c r="L2" s="219"/>
      <c r="M2" s="219" t="str">
        <f>'Table 1'!M3:N3</f>
        <v>Nepal</v>
      </c>
      <c r="N2" s="219"/>
      <c r="O2" s="219" t="str">
        <f>'Table 1'!O3:P3</f>
        <v>Pakistan</v>
      </c>
      <c r="P2" s="219"/>
      <c r="Q2" s="219" t="str">
        <f>'Table 1'!Q3:R3</f>
        <v xml:space="preserve">Sri Lanka </v>
      </c>
      <c r="R2" s="219"/>
    </row>
    <row r="3" spans="1:18" ht="27.75" customHeight="1">
      <c r="B3" s="223"/>
      <c r="C3" s="46">
        <v>2009</v>
      </c>
      <c r="D3" s="46">
        <v>2010</v>
      </c>
      <c r="E3" s="46">
        <v>2009</v>
      </c>
      <c r="F3" s="46">
        <v>2010</v>
      </c>
      <c r="G3" s="46">
        <v>2009</v>
      </c>
      <c r="H3" s="46">
        <v>2010</v>
      </c>
      <c r="I3" s="46">
        <v>2009</v>
      </c>
      <c r="J3" s="46">
        <v>2010</v>
      </c>
      <c r="K3" s="46">
        <v>2009</v>
      </c>
      <c r="L3" s="46">
        <v>2010</v>
      </c>
      <c r="M3" s="46">
        <v>2009</v>
      </c>
      <c r="N3" s="46">
        <v>2010</v>
      </c>
      <c r="O3" s="46">
        <v>2009</v>
      </c>
      <c r="P3" s="46">
        <v>2010</v>
      </c>
      <c r="Q3" s="46">
        <v>2009</v>
      </c>
      <c r="R3" s="46">
        <v>2010</v>
      </c>
    </row>
    <row r="4" spans="1:18" ht="24" customHeight="1" thickBot="1">
      <c r="B4" s="69" t="s">
        <v>103</v>
      </c>
      <c r="C4" s="34"/>
      <c r="D4" s="34"/>
      <c r="E4" s="34"/>
      <c r="F4" s="34"/>
      <c r="G4" s="156"/>
      <c r="H4" s="156"/>
      <c r="I4" s="156"/>
      <c r="J4" s="156"/>
      <c r="K4" s="34"/>
      <c r="L4" s="34"/>
      <c r="M4" s="34"/>
      <c r="N4" s="34"/>
      <c r="O4" s="34"/>
      <c r="P4" s="34"/>
      <c r="Q4" s="34"/>
      <c r="R4" s="34"/>
    </row>
    <row r="5" spans="1:18" ht="15" customHeight="1" thickBot="1">
      <c r="B5" s="71" t="s">
        <v>104</v>
      </c>
      <c r="C5" s="34"/>
      <c r="D5" s="34"/>
      <c r="E5" s="34"/>
      <c r="F5" s="34"/>
      <c r="G5" s="156"/>
      <c r="H5" s="156"/>
      <c r="I5" s="189">
        <v>645085.80000000005</v>
      </c>
      <c r="J5" s="190">
        <v>688380.5</v>
      </c>
      <c r="K5" s="34"/>
      <c r="L5" s="34"/>
      <c r="M5" s="34"/>
      <c r="N5" s="34"/>
      <c r="O5" s="34"/>
      <c r="P5" s="34"/>
      <c r="Q5" s="34"/>
      <c r="R5" s="34"/>
    </row>
    <row r="6" spans="1:18" ht="15" customHeight="1" thickBot="1">
      <c r="B6" s="72" t="s">
        <v>135</v>
      </c>
      <c r="C6" s="34"/>
      <c r="D6" s="34"/>
      <c r="E6" s="34"/>
      <c r="F6" s="34"/>
      <c r="G6" s="156"/>
      <c r="H6" s="156"/>
      <c r="I6" s="177" t="s">
        <v>198</v>
      </c>
      <c r="J6" s="178" t="s">
        <v>198</v>
      </c>
      <c r="K6" s="34"/>
      <c r="L6" s="34"/>
      <c r="M6" s="34"/>
      <c r="N6" s="34"/>
      <c r="O6" s="34"/>
      <c r="P6" s="34"/>
      <c r="Q6" s="106" t="s">
        <v>76</v>
      </c>
      <c r="R6" s="106" t="s">
        <v>76</v>
      </c>
    </row>
    <row r="7" spans="1:18" ht="15.75" thickBot="1">
      <c r="B7" s="72" t="s">
        <v>106</v>
      </c>
      <c r="C7" s="34"/>
      <c r="D7" s="34"/>
      <c r="E7" s="34"/>
      <c r="F7" s="34"/>
      <c r="G7" s="156"/>
      <c r="H7" s="156"/>
      <c r="I7" s="183">
        <v>645085.80000000005</v>
      </c>
      <c r="J7" s="184">
        <v>688380.5</v>
      </c>
      <c r="K7" s="34"/>
      <c r="L7" s="34"/>
      <c r="M7" s="34"/>
      <c r="N7" s="34"/>
      <c r="O7" s="34"/>
      <c r="P7" s="34"/>
      <c r="Q7" s="106" t="s">
        <v>76</v>
      </c>
      <c r="R7" s="106" t="s">
        <v>76</v>
      </c>
    </row>
    <row r="8" spans="1:18" ht="15" customHeight="1" thickBot="1">
      <c r="B8" s="70" t="s">
        <v>107</v>
      </c>
      <c r="C8" s="34"/>
      <c r="D8" s="34"/>
      <c r="E8" s="34"/>
      <c r="F8" s="34"/>
      <c r="G8" s="156"/>
      <c r="H8" s="156"/>
      <c r="I8" s="179">
        <v>698.2</v>
      </c>
      <c r="J8" s="180">
        <v>736.5</v>
      </c>
      <c r="K8" s="34"/>
      <c r="L8" s="34"/>
      <c r="M8" s="34"/>
      <c r="N8" s="34"/>
      <c r="O8" s="34"/>
      <c r="P8" s="34"/>
      <c r="Q8" s="106"/>
      <c r="R8" s="106"/>
    </row>
    <row r="9" spans="1:18" ht="15" customHeight="1" thickBot="1">
      <c r="B9" s="70" t="s">
        <v>108</v>
      </c>
      <c r="C9" s="34"/>
      <c r="D9" s="34"/>
      <c r="E9" s="34"/>
      <c r="F9" s="34"/>
      <c r="G9" s="156"/>
      <c r="H9" s="156"/>
      <c r="I9" s="181">
        <v>9440.4</v>
      </c>
      <c r="J9" s="182">
        <v>12076.1</v>
      </c>
      <c r="K9" s="34"/>
      <c r="L9" s="34"/>
      <c r="M9" s="34"/>
      <c r="N9" s="34"/>
      <c r="O9" s="34"/>
      <c r="P9" s="34"/>
      <c r="Q9" s="106"/>
      <c r="R9" s="106"/>
    </row>
    <row r="10" spans="1:18" ht="15.75" thickBot="1">
      <c r="B10" s="72" t="s">
        <v>109</v>
      </c>
      <c r="C10" s="34"/>
      <c r="D10" s="34"/>
      <c r="E10" s="34"/>
      <c r="F10" s="34"/>
      <c r="G10" s="156"/>
      <c r="H10" s="156"/>
      <c r="I10" s="183">
        <v>8742.5</v>
      </c>
      <c r="J10" s="184">
        <v>11323.1</v>
      </c>
      <c r="K10" s="34"/>
      <c r="L10" s="34"/>
      <c r="M10" s="34"/>
      <c r="N10" s="34"/>
      <c r="O10" s="34"/>
      <c r="P10" s="34"/>
      <c r="Q10" s="106" t="s">
        <v>110</v>
      </c>
      <c r="R10" s="106" t="s">
        <v>110</v>
      </c>
    </row>
    <row r="11" spans="1:18" ht="15.75" thickBot="1">
      <c r="B11" s="72" t="s">
        <v>111</v>
      </c>
      <c r="C11" s="34"/>
      <c r="D11" s="34"/>
      <c r="E11" s="34"/>
      <c r="F11" s="34"/>
      <c r="G11" s="156"/>
      <c r="H11" s="156"/>
      <c r="I11" s="177">
        <v>54.1</v>
      </c>
      <c r="J11" s="178">
        <v>73.599999999999994</v>
      </c>
      <c r="K11" s="34"/>
      <c r="L11" s="34"/>
      <c r="M11" s="34"/>
      <c r="N11" s="34"/>
      <c r="O11" s="34"/>
      <c r="P11" s="34"/>
      <c r="Q11" s="106" t="s">
        <v>76</v>
      </c>
      <c r="R11" s="106" t="s">
        <v>76</v>
      </c>
    </row>
    <row r="12" spans="1:18" ht="15.75" thickBot="1">
      <c r="B12" s="72" t="s">
        <v>112</v>
      </c>
      <c r="C12" s="34"/>
      <c r="D12" s="34"/>
      <c r="E12" s="34"/>
      <c r="F12" s="34"/>
      <c r="G12" s="156"/>
      <c r="H12" s="156"/>
      <c r="I12" s="177">
        <v>643.9</v>
      </c>
      <c r="J12" s="178">
        <v>679.4</v>
      </c>
      <c r="K12" s="34"/>
      <c r="L12" s="34"/>
      <c r="M12" s="34"/>
      <c r="N12" s="34"/>
      <c r="O12" s="34"/>
      <c r="P12" s="34"/>
      <c r="Q12" s="106" t="s">
        <v>76</v>
      </c>
      <c r="R12" s="106" t="s">
        <v>76</v>
      </c>
    </row>
    <row r="13" spans="1:18" ht="15.75" thickBot="1">
      <c r="B13" s="70" t="s">
        <v>113</v>
      </c>
      <c r="C13" s="34"/>
      <c r="D13" s="34"/>
      <c r="E13" s="34"/>
      <c r="F13" s="34"/>
      <c r="G13" s="156"/>
      <c r="H13" s="156"/>
      <c r="I13" s="179" t="s">
        <v>199</v>
      </c>
      <c r="J13" s="180" t="s">
        <v>199</v>
      </c>
      <c r="K13" s="34"/>
      <c r="L13" s="34"/>
      <c r="M13" s="34"/>
      <c r="N13" s="34"/>
      <c r="O13" s="34"/>
      <c r="P13" s="34"/>
      <c r="Q13" s="106"/>
      <c r="R13" s="106"/>
    </row>
    <row r="14" spans="1:18" ht="15.75" thickBot="1">
      <c r="B14" s="72" t="s">
        <v>114</v>
      </c>
      <c r="C14" s="34"/>
      <c r="D14" s="34"/>
      <c r="E14" s="34"/>
      <c r="F14" s="34"/>
      <c r="G14" s="156"/>
      <c r="H14" s="156"/>
      <c r="I14" s="187"/>
      <c r="J14" s="188"/>
      <c r="K14" s="34"/>
      <c r="L14" s="34"/>
      <c r="M14" s="34"/>
      <c r="N14" s="34"/>
      <c r="O14" s="34"/>
      <c r="P14" s="34"/>
      <c r="Q14" s="106" t="s">
        <v>76</v>
      </c>
      <c r="R14" s="106" t="s">
        <v>76</v>
      </c>
    </row>
    <row r="15" spans="1:18" ht="15.75" thickBot="1">
      <c r="B15" s="72" t="s">
        <v>115</v>
      </c>
      <c r="C15" s="34"/>
      <c r="D15" s="34"/>
      <c r="E15" s="34"/>
      <c r="F15" s="34"/>
      <c r="G15" s="156"/>
      <c r="H15" s="156"/>
      <c r="I15" s="187"/>
      <c r="J15" s="188"/>
      <c r="K15" s="34"/>
      <c r="L15" s="34"/>
      <c r="M15" s="34"/>
      <c r="N15" s="34"/>
      <c r="O15" s="34"/>
      <c r="P15" s="34"/>
      <c r="Q15" s="106" t="s">
        <v>76</v>
      </c>
      <c r="R15" s="106" t="s">
        <v>76</v>
      </c>
    </row>
    <row r="16" spans="1:18" ht="15.75" thickBot="1">
      <c r="B16" s="70"/>
      <c r="C16" s="34"/>
      <c r="D16" s="34"/>
      <c r="E16" s="34"/>
      <c r="F16" s="34"/>
      <c r="G16" s="156"/>
      <c r="H16" s="156"/>
      <c r="I16" s="181">
        <v>104099.4</v>
      </c>
      <c r="J16" s="182">
        <v>101341.3</v>
      </c>
      <c r="K16" s="34"/>
      <c r="L16" s="34"/>
      <c r="M16" s="34"/>
      <c r="N16" s="34"/>
      <c r="O16" s="34"/>
      <c r="P16" s="34"/>
      <c r="Q16" s="106"/>
      <c r="R16" s="106"/>
    </row>
    <row r="17" spans="2:18" ht="15.75" thickBot="1">
      <c r="B17" s="70" t="s">
        <v>116</v>
      </c>
      <c r="C17" s="34"/>
      <c r="D17" s="34"/>
      <c r="E17" s="34"/>
      <c r="F17" s="34"/>
      <c r="G17" s="156"/>
      <c r="H17" s="156"/>
      <c r="I17" s="179" t="s">
        <v>198</v>
      </c>
      <c r="J17" s="180" t="s">
        <v>198</v>
      </c>
      <c r="K17" s="34"/>
      <c r="L17" s="34"/>
      <c r="M17" s="34"/>
      <c r="N17" s="34"/>
      <c r="O17" s="34"/>
      <c r="P17" s="34"/>
      <c r="Q17" s="106" t="s">
        <v>76</v>
      </c>
      <c r="R17" s="106" t="s">
        <v>76</v>
      </c>
    </row>
    <row r="18" spans="2:18" ht="15.75" thickBot="1">
      <c r="B18" s="70" t="s">
        <v>117</v>
      </c>
      <c r="C18" s="34"/>
      <c r="D18" s="34"/>
      <c r="E18" s="34"/>
      <c r="F18" s="34"/>
      <c r="G18" s="156"/>
      <c r="H18" s="156"/>
      <c r="I18" s="187"/>
      <c r="J18" s="188"/>
      <c r="K18" s="34"/>
      <c r="L18" s="34"/>
      <c r="M18" s="34"/>
      <c r="N18" s="34"/>
      <c r="O18" s="34"/>
      <c r="P18" s="34"/>
      <c r="Q18" s="106" t="s">
        <v>76</v>
      </c>
      <c r="R18" s="106" t="s">
        <v>76</v>
      </c>
    </row>
    <row r="19" spans="2:18" ht="15.75" thickBot="1">
      <c r="B19" s="70"/>
      <c r="C19" s="34"/>
      <c r="D19" s="34"/>
      <c r="E19" s="34"/>
      <c r="F19" s="34"/>
      <c r="G19" s="156"/>
      <c r="H19" s="156"/>
      <c r="I19" s="181">
        <v>759323.7</v>
      </c>
      <c r="J19" s="182">
        <v>802534.40000000002</v>
      </c>
      <c r="K19" s="34"/>
      <c r="L19" s="34"/>
      <c r="M19" s="34"/>
      <c r="N19" s="34"/>
      <c r="O19" s="34"/>
      <c r="P19" s="34"/>
      <c r="Q19" s="106"/>
      <c r="R19" s="106"/>
    </row>
    <row r="20" spans="2:18" ht="15.75" thickBot="1">
      <c r="B20" s="70" t="s">
        <v>118</v>
      </c>
      <c r="C20" s="34"/>
      <c r="D20" s="34"/>
      <c r="E20" s="34"/>
      <c r="F20" s="34"/>
      <c r="G20" s="156"/>
      <c r="H20" s="156"/>
      <c r="I20" s="177" t="s">
        <v>198</v>
      </c>
      <c r="J20" s="178" t="s">
        <v>198</v>
      </c>
      <c r="K20" s="34"/>
      <c r="L20" s="34"/>
      <c r="M20" s="34"/>
      <c r="N20" s="34"/>
      <c r="O20" s="34"/>
      <c r="P20" s="34"/>
      <c r="Q20" s="106" t="s">
        <v>110</v>
      </c>
      <c r="R20" s="106" t="s">
        <v>110</v>
      </c>
    </row>
    <row r="21" spans="2:18" ht="15.75" thickBot="1">
      <c r="B21" s="72" t="s">
        <v>119</v>
      </c>
      <c r="C21" s="34"/>
      <c r="D21" s="34"/>
      <c r="E21" s="34"/>
      <c r="F21" s="34"/>
      <c r="G21" s="156"/>
      <c r="H21" s="156"/>
      <c r="I21" s="187"/>
      <c r="J21" s="188"/>
      <c r="K21" s="34"/>
      <c r="L21" s="34"/>
      <c r="M21" s="34"/>
      <c r="N21" s="34"/>
      <c r="O21" s="34"/>
      <c r="P21" s="34"/>
      <c r="Q21" s="106" t="s">
        <v>76</v>
      </c>
      <c r="R21" s="106" t="s">
        <v>76</v>
      </c>
    </row>
    <row r="22" spans="2:18" ht="15.75" thickBot="1">
      <c r="B22" s="70"/>
      <c r="C22" s="34"/>
      <c r="D22" s="34"/>
      <c r="E22" s="34"/>
      <c r="F22" s="34"/>
      <c r="G22" s="156"/>
      <c r="H22" s="156"/>
      <c r="I22" s="187"/>
      <c r="J22" s="188"/>
      <c r="K22" s="34"/>
      <c r="L22" s="34"/>
      <c r="M22" s="34"/>
      <c r="N22" s="34"/>
      <c r="O22" s="34"/>
      <c r="P22" s="34"/>
      <c r="Q22" s="106"/>
      <c r="R22" s="106"/>
    </row>
    <row r="23" spans="2:18" ht="15.75" thickBot="1">
      <c r="B23" s="70" t="s">
        <v>120</v>
      </c>
      <c r="C23" s="34"/>
      <c r="D23" s="34"/>
      <c r="E23" s="34"/>
      <c r="F23" s="34"/>
      <c r="G23" s="156"/>
      <c r="H23" s="156"/>
      <c r="I23" s="179" t="s">
        <v>198</v>
      </c>
      <c r="J23" s="180" t="s">
        <v>198</v>
      </c>
      <c r="K23" s="34"/>
      <c r="L23" s="34"/>
      <c r="M23" s="34"/>
      <c r="N23" s="34"/>
      <c r="O23" s="34"/>
      <c r="P23" s="34"/>
      <c r="Q23" s="106"/>
      <c r="R23" s="106"/>
    </row>
    <row r="24" spans="2:18" ht="15.75" thickBot="1">
      <c r="B24" s="70" t="s">
        <v>121</v>
      </c>
      <c r="C24" s="34"/>
      <c r="D24" s="34"/>
      <c r="E24" s="34"/>
      <c r="F24" s="34"/>
      <c r="G24" s="156"/>
      <c r="H24" s="156"/>
      <c r="I24" s="187"/>
      <c r="J24" s="188"/>
      <c r="K24" s="34"/>
      <c r="L24" s="34"/>
      <c r="M24" s="34"/>
      <c r="N24" s="34"/>
      <c r="O24" s="34"/>
      <c r="P24" s="34"/>
      <c r="Q24" s="106" t="s">
        <v>76</v>
      </c>
      <c r="R24" s="106" t="s">
        <v>76</v>
      </c>
    </row>
    <row r="25" spans="2:18" ht="15.75" thickBot="1">
      <c r="B25" s="70"/>
      <c r="C25" s="34"/>
      <c r="D25" s="34"/>
      <c r="E25" s="34"/>
      <c r="F25" s="34"/>
      <c r="G25" s="156"/>
      <c r="H25" s="156"/>
      <c r="I25" s="187"/>
      <c r="J25" s="188"/>
      <c r="K25" s="34"/>
      <c r="L25" s="34"/>
      <c r="M25" s="34"/>
      <c r="N25" s="34"/>
      <c r="O25" s="34"/>
      <c r="P25" s="34"/>
      <c r="Q25" s="106"/>
      <c r="R25" s="106"/>
    </row>
    <row r="26" spans="2:18" ht="15.75" thickBot="1">
      <c r="B26" s="69" t="s">
        <v>122</v>
      </c>
      <c r="C26" s="34"/>
      <c r="D26" s="34"/>
      <c r="E26" s="34"/>
      <c r="F26" s="34"/>
      <c r="G26" s="156"/>
      <c r="H26" s="156"/>
      <c r="I26" s="185"/>
      <c r="J26" s="186"/>
      <c r="K26" s="34"/>
      <c r="L26" s="34"/>
      <c r="M26" s="34"/>
      <c r="N26" s="34"/>
      <c r="O26" s="34"/>
      <c r="P26" s="34"/>
      <c r="Q26" s="106"/>
      <c r="R26" s="106"/>
    </row>
    <row r="27" spans="2:18">
      <c r="B27" s="70" t="s">
        <v>123</v>
      </c>
      <c r="C27" s="34"/>
      <c r="D27" s="34"/>
      <c r="E27" s="34"/>
      <c r="F27" s="34"/>
      <c r="G27" s="156"/>
      <c r="H27" s="156"/>
      <c r="I27" s="153"/>
      <c r="J27" s="153"/>
      <c r="K27" s="34"/>
      <c r="L27" s="34"/>
      <c r="M27" s="34"/>
      <c r="N27" s="34"/>
      <c r="O27" s="34"/>
      <c r="P27" s="34"/>
      <c r="Q27" s="106"/>
      <c r="R27" s="106"/>
    </row>
    <row r="28" spans="2:18" ht="15.75" thickBot="1">
      <c r="B28" s="70" t="s">
        <v>124</v>
      </c>
      <c r="C28" s="34"/>
      <c r="D28" s="34"/>
      <c r="E28" s="34"/>
      <c r="F28" s="34"/>
      <c r="G28" s="156"/>
      <c r="H28" s="156"/>
      <c r="I28" s="181">
        <v>8491.1299999999992</v>
      </c>
      <c r="J28" s="182">
        <v>11150.78</v>
      </c>
      <c r="K28" s="34"/>
      <c r="L28" s="34"/>
      <c r="M28" s="34"/>
      <c r="N28" s="34"/>
      <c r="O28" s="34"/>
      <c r="P28" s="34"/>
      <c r="Q28" s="106"/>
      <c r="R28" s="106"/>
    </row>
    <row r="29" spans="2:18" ht="15.75" thickBot="1">
      <c r="B29" s="72" t="s">
        <v>125</v>
      </c>
      <c r="C29" s="34"/>
      <c r="D29" s="34"/>
      <c r="E29" s="34"/>
      <c r="F29" s="34"/>
      <c r="G29" s="156"/>
      <c r="H29" s="156"/>
      <c r="I29" s="183">
        <v>8491.1299999999992</v>
      </c>
      <c r="J29" s="182">
        <v>11150.78</v>
      </c>
      <c r="K29" s="34"/>
      <c r="L29" s="34"/>
      <c r="M29" s="34"/>
      <c r="N29" s="34"/>
      <c r="O29" s="34"/>
      <c r="P29" s="34"/>
      <c r="Q29" s="106" t="s">
        <v>110</v>
      </c>
      <c r="R29" s="106" t="s">
        <v>110</v>
      </c>
    </row>
    <row r="30" spans="2:18" ht="15.75" thickBot="1">
      <c r="B30" s="72" t="s">
        <v>126</v>
      </c>
      <c r="C30" s="34"/>
      <c r="D30" s="34"/>
      <c r="E30" s="34"/>
      <c r="F30" s="34"/>
      <c r="G30" s="156"/>
      <c r="H30" s="156"/>
      <c r="I30" s="177" t="s">
        <v>199</v>
      </c>
      <c r="J30" s="178" t="s">
        <v>199</v>
      </c>
      <c r="K30" s="34"/>
      <c r="L30" s="34"/>
      <c r="M30" s="34"/>
      <c r="N30" s="34"/>
      <c r="O30" s="34"/>
      <c r="P30" s="34"/>
      <c r="Q30" s="106" t="s">
        <v>110</v>
      </c>
      <c r="R30" s="106" t="s">
        <v>110</v>
      </c>
    </row>
    <row r="31" spans="2:18" ht="15.75" thickBot="1">
      <c r="B31" s="70" t="s">
        <v>127</v>
      </c>
      <c r="C31" s="34"/>
      <c r="D31" s="34"/>
      <c r="E31" s="34"/>
      <c r="F31" s="34"/>
      <c r="G31" s="156"/>
      <c r="H31" s="156"/>
      <c r="I31" s="179">
        <v>895.17</v>
      </c>
      <c r="J31" s="182">
        <v>1142.06</v>
      </c>
      <c r="K31" s="34"/>
      <c r="L31" s="34"/>
      <c r="M31" s="34"/>
      <c r="N31" s="34"/>
      <c r="O31" s="34"/>
      <c r="P31" s="34"/>
      <c r="Q31" s="106" t="s">
        <v>76</v>
      </c>
      <c r="R31" s="106" t="s">
        <v>76</v>
      </c>
    </row>
    <row r="32" spans="2:18" ht="15.75" thickBot="1">
      <c r="B32" s="70" t="s">
        <v>128</v>
      </c>
      <c r="C32" s="34"/>
      <c r="D32" s="34"/>
      <c r="E32" s="34"/>
      <c r="F32" s="34"/>
      <c r="G32" s="156"/>
      <c r="H32" s="156"/>
      <c r="I32" s="179" t="s">
        <v>199</v>
      </c>
      <c r="J32" s="180" t="s">
        <v>199</v>
      </c>
      <c r="K32" s="34"/>
      <c r="L32" s="34"/>
      <c r="M32" s="34"/>
      <c r="N32" s="34"/>
      <c r="O32" s="34"/>
      <c r="P32" s="34"/>
      <c r="Q32" s="106" t="s">
        <v>76</v>
      </c>
      <c r="R32" s="106" t="s">
        <v>76</v>
      </c>
    </row>
    <row r="33" spans="2:18" ht="15.75" thickBot="1">
      <c r="B33" s="70" t="s">
        <v>129</v>
      </c>
      <c r="C33" s="34"/>
      <c r="D33" s="34"/>
      <c r="E33" s="34"/>
      <c r="F33" s="34"/>
      <c r="G33" s="156"/>
      <c r="H33" s="156"/>
      <c r="I33" s="179" t="s">
        <v>199</v>
      </c>
      <c r="J33" s="180" t="s">
        <v>199</v>
      </c>
      <c r="K33" s="34"/>
      <c r="L33" s="34"/>
      <c r="M33" s="34"/>
      <c r="N33" s="34"/>
      <c r="O33" s="34"/>
      <c r="P33" s="34"/>
      <c r="Q33" s="106" t="s">
        <v>76</v>
      </c>
      <c r="R33" s="106" t="s">
        <v>76</v>
      </c>
    </row>
    <row r="34" spans="2:18" ht="15.75" thickBot="1">
      <c r="B34" s="70" t="s">
        <v>130</v>
      </c>
      <c r="C34" s="34"/>
      <c r="D34" s="34"/>
      <c r="E34" s="34"/>
      <c r="F34" s="34"/>
      <c r="G34" s="156"/>
      <c r="H34" s="156"/>
      <c r="I34" s="187"/>
      <c r="J34" s="188"/>
      <c r="K34" s="34"/>
      <c r="L34" s="34"/>
      <c r="M34" s="34"/>
      <c r="N34" s="34"/>
      <c r="O34" s="34"/>
      <c r="P34" s="34"/>
      <c r="Q34" s="106"/>
      <c r="R34" s="106"/>
    </row>
    <row r="35" spans="2:18" ht="15.75" thickBot="1">
      <c r="B35" s="70" t="s">
        <v>124</v>
      </c>
      <c r="C35" s="34"/>
      <c r="D35" s="34"/>
      <c r="E35" s="34"/>
      <c r="F35" s="34"/>
      <c r="G35" s="156"/>
      <c r="H35" s="156"/>
      <c r="I35" s="181">
        <v>8445.27</v>
      </c>
      <c r="J35" s="182">
        <v>11096.65</v>
      </c>
      <c r="K35" s="34"/>
      <c r="L35" s="34"/>
      <c r="M35" s="34"/>
      <c r="N35" s="34"/>
      <c r="O35" s="34"/>
      <c r="P35" s="34"/>
      <c r="Q35" s="106"/>
      <c r="R35" s="106"/>
    </row>
    <row r="36" spans="2:18" ht="15.75" thickBot="1">
      <c r="B36" s="72" t="s">
        <v>125</v>
      </c>
      <c r="C36" s="34"/>
      <c r="D36" s="34"/>
      <c r="E36" s="34"/>
      <c r="F36" s="34"/>
      <c r="G36" s="156"/>
      <c r="H36" s="156"/>
      <c r="I36" s="181">
        <v>8445.27</v>
      </c>
      <c r="J36" s="182">
        <v>11096.65</v>
      </c>
      <c r="K36" s="34"/>
      <c r="L36" s="34"/>
      <c r="M36" s="34"/>
      <c r="N36" s="34"/>
      <c r="O36" s="34"/>
      <c r="P36" s="34"/>
      <c r="Q36" s="106" t="s">
        <v>110</v>
      </c>
      <c r="R36" s="106" t="s">
        <v>110</v>
      </c>
    </row>
    <row r="37" spans="2:18" ht="15.75" thickBot="1">
      <c r="B37" s="72" t="s">
        <v>126</v>
      </c>
      <c r="C37" s="34"/>
      <c r="D37" s="34"/>
      <c r="E37" s="34"/>
      <c r="F37" s="34"/>
      <c r="G37" s="156"/>
      <c r="H37" s="156"/>
      <c r="I37" s="177" t="s">
        <v>199</v>
      </c>
      <c r="J37" s="178" t="s">
        <v>199</v>
      </c>
      <c r="K37" s="34"/>
      <c r="L37" s="34"/>
      <c r="M37" s="34"/>
      <c r="N37" s="34"/>
      <c r="O37" s="34"/>
      <c r="P37" s="34"/>
      <c r="Q37" s="106" t="s">
        <v>110</v>
      </c>
      <c r="R37" s="106" t="s">
        <v>110</v>
      </c>
    </row>
    <row r="38" spans="2:18" ht="15.75" thickBot="1">
      <c r="B38" s="70" t="s">
        <v>127</v>
      </c>
      <c r="C38" s="34"/>
      <c r="D38" s="34"/>
      <c r="E38" s="34"/>
      <c r="F38" s="34"/>
      <c r="G38" s="156"/>
      <c r="H38" s="156"/>
      <c r="I38" s="175">
        <v>760.45</v>
      </c>
      <c r="J38" s="176">
        <v>979.49</v>
      </c>
      <c r="K38" s="34"/>
      <c r="L38" s="34"/>
      <c r="M38" s="34"/>
      <c r="N38" s="34"/>
      <c r="O38" s="34"/>
      <c r="P38" s="34"/>
      <c r="Q38" s="106" t="s">
        <v>76</v>
      </c>
      <c r="R38" s="106" t="s">
        <v>76</v>
      </c>
    </row>
    <row r="39" spans="2:18" ht="15.75" thickBot="1">
      <c r="B39" s="70" t="s">
        <v>128</v>
      </c>
      <c r="C39" s="34"/>
      <c r="D39" s="34"/>
      <c r="E39" s="34"/>
      <c r="F39" s="34"/>
      <c r="G39" s="156"/>
      <c r="H39" s="156"/>
      <c r="I39" s="179" t="s">
        <v>198</v>
      </c>
      <c r="J39" s="180" t="s">
        <v>199</v>
      </c>
      <c r="K39" s="34"/>
      <c r="L39" s="34"/>
      <c r="M39" s="34"/>
      <c r="N39" s="34"/>
      <c r="O39" s="34"/>
      <c r="P39" s="34"/>
      <c r="Q39" s="106" t="s">
        <v>76</v>
      </c>
      <c r="R39" s="106" t="s">
        <v>76</v>
      </c>
    </row>
    <row r="40" spans="2:18" ht="15.75" thickBot="1">
      <c r="B40" s="70" t="s">
        <v>129</v>
      </c>
      <c r="C40" s="34"/>
      <c r="D40" s="34"/>
      <c r="E40" s="34"/>
      <c r="F40" s="34"/>
      <c r="G40" s="156"/>
      <c r="H40" s="156"/>
      <c r="I40" s="179" t="s">
        <v>198</v>
      </c>
      <c r="J40" s="180" t="s">
        <v>199</v>
      </c>
      <c r="K40" s="34"/>
      <c r="L40" s="34"/>
      <c r="M40" s="34"/>
      <c r="N40" s="34"/>
      <c r="O40" s="34"/>
      <c r="P40" s="34"/>
      <c r="Q40" s="106" t="s">
        <v>76</v>
      </c>
      <c r="R40" s="106" t="s">
        <v>76</v>
      </c>
    </row>
    <row r="41" spans="2:18" ht="15.75" thickBot="1">
      <c r="B41" s="70" t="s">
        <v>131</v>
      </c>
      <c r="C41" s="34"/>
      <c r="D41" s="34"/>
      <c r="E41" s="34"/>
      <c r="F41" s="34"/>
      <c r="G41" s="156"/>
      <c r="H41" s="156"/>
      <c r="I41" s="187"/>
      <c r="J41" s="188"/>
      <c r="K41" s="34"/>
      <c r="L41" s="34"/>
      <c r="M41" s="34"/>
      <c r="N41" s="34"/>
      <c r="O41" s="34"/>
      <c r="P41" s="34"/>
      <c r="Q41" s="106"/>
      <c r="R41" s="106"/>
    </row>
    <row r="42" spans="2:18" ht="15.75" thickBot="1">
      <c r="B42" s="70" t="s">
        <v>124</v>
      </c>
      <c r="C42" s="34"/>
      <c r="D42" s="34"/>
      <c r="E42" s="34"/>
      <c r="F42" s="34"/>
      <c r="G42" s="156"/>
      <c r="H42" s="156"/>
      <c r="I42" s="179">
        <v>45.86</v>
      </c>
      <c r="J42" s="180">
        <v>54.13</v>
      </c>
      <c r="K42" s="34"/>
      <c r="L42" s="34"/>
      <c r="M42" s="34"/>
      <c r="N42" s="34"/>
      <c r="O42" s="34"/>
      <c r="P42" s="34"/>
      <c r="Q42" s="106"/>
      <c r="R42" s="106"/>
    </row>
    <row r="43" spans="2:18" ht="15.75" thickBot="1">
      <c r="B43" s="72" t="s">
        <v>125</v>
      </c>
      <c r="C43" s="34"/>
      <c r="D43" s="34"/>
      <c r="E43" s="34"/>
      <c r="F43" s="34"/>
      <c r="G43" s="156"/>
      <c r="H43" s="156"/>
      <c r="I43" s="179">
        <v>45.86</v>
      </c>
      <c r="J43" s="180">
        <v>54.13</v>
      </c>
      <c r="K43" s="34"/>
      <c r="L43" s="34"/>
      <c r="M43" s="34"/>
      <c r="N43" s="34"/>
      <c r="O43" s="34"/>
      <c r="P43" s="34"/>
      <c r="Q43" s="106" t="s">
        <v>110</v>
      </c>
      <c r="R43" s="106" t="s">
        <v>110</v>
      </c>
    </row>
    <row r="44" spans="2:18" ht="15.75" thickBot="1">
      <c r="B44" s="72" t="s">
        <v>126</v>
      </c>
      <c r="C44" s="34"/>
      <c r="D44" s="34"/>
      <c r="E44" s="34"/>
      <c r="F44" s="34"/>
      <c r="G44" s="156"/>
      <c r="H44" s="156"/>
      <c r="I44" s="191" t="s">
        <v>210</v>
      </c>
      <c r="J44" s="178" t="s">
        <v>199</v>
      </c>
      <c r="K44" s="34"/>
      <c r="L44" s="34"/>
      <c r="M44" s="34"/>
      <c r="N44" s="34"/>
      <c r="O44" s="34"/>
      <c r="P44" s="34"/>
      <c r="Q44" s="106" t="s">
        <v>110</v>
      </c>
      <c r="R44" s="106" t="s">
        <v>110</v>
      </c>
    </row>
    <row r="45" spans="2:18" ht="15.75" thickBot="1">
      <c r="B45" s="70" t="s">
        <v>127</v>
      </c>
      <c r="C45" s="34"/>
      <c r="D45" s="34"/>
      <c r="E45" s="34"/>
      <c r="F45" s="34"/>
      <c r="G45" s="156"/>
      <c r="H45" s="156"/>
      <c r="I45" s="179">
        <v>134.72</v>
      </c>
      <c r="J45" s="180">
        <v>162.57</v>
      </c>
      <c r="K45" s="34"/>
      <c r="L45" s="34"/>
      <c r="M45" s="34"/>
      <c r="N45" s="34"/>
      <c r="O45" s="34"/>
      <c r="P45" s="34"/>
      <c r="Q45" s="106" t="s">
        <v>76</v>
      </c>
      <c r="R45" s="106" t="s">
        <v>76</v>
      </c>
    </row>
    <row r="46" spans="2:18" ht="15.75" thickBot="1">
      <c r="B46" s="70" t="s">
        <v>128</v>
      </c>
      <c r="C46" s="34"/>
      <c r="D46" s="34"/>
      <c r="E46" s="34"/>
      <c r="F46" s="34"/>
      <c r="G46" s="156"/>
      <c r="H46" s="156"/>
      <c r="I46" s="179" t="s">
        <v>198</v>
      </c>
      <c r="J46" s="180" t="s">
        <v>198</v>
      </c>
      <c r="K46" s="34"/>
      <c r="L46" s="34"/>
      <c r="M46" s="34"/>
      <c r="N46" s="34"/>
      <c r="O46" s="34"/>
      <c r="P46" s="34"/>
      <c r="Q46" s="106" t="s">
        <v>76</v>
      </c>
      <c r="R46" s="106" t="s">
        <v>76</v>
      </c>
    </row>
    <row r="47" spans="2:18" ht="15.75" thickBot="1">
      <c r="B47" s="70" t="s">
        <v>129</v>
      </c>
      <c r="C47" s="34"/>
      <c r="D47" s="34"/>
      <c r="E47" s="34"/>
      <c r="F47" s="34"/>
      <c r="G47" s="156"/>
      <c r="H47" s="156"/>
      <c r="I47" s="179" t="s">
        <v>198</v>
      </c>
      <c r="J47" s="180" t="s">
        <v>198</v>
      </c>
      <c r="K47" s="34"/>
      <c r="L47" s="34"/>
      <c r="M47" s="34"/>
      <c r="N47" s="34"/>
      <c r="O47" s="34"/>
      <c r="P47" s="34"/>
      <c r="Q47" s="106" t="s">
        <v>76</v>
      </c>
      <c r="R47" s="106" t="s">
        <v>76</v>
      </c>
    </row>
    <row r="48" spans="2:18" ht="15.75" thickBot="1">
      <c r="B48" s="70" t="s">
        <v>132</v>
      </c>
      <c r="C48" s="34"/>
      <c r="D48" s="34"/>
      <c r="E48" s="34"/>
      <c r="F48" s="34"/>
      <c r="G48" s="156"/>
      <c r="H48" s="156"/>
      <c r="I48" s="179">
        <v>45.61</v>
      </c>
      <c r="J48" s="180">
        <v>64.62</v>
      </c>
      <c r="K48" s="34"/>
      <c r="L48" s="34"/>
      <c r="M48" s="34"/>
      <c r="N48" s="34"/>
      <c r="O48" s="34"/>
      <c r="P48" s="34"/>
      <c r="Q48" s="106"/>
      <c r="R48" s="106"/>
    </row>
    <row r="49" spans="2:18" ht="15.75" thickBot="1">
      <c r="B49" s="72" t="s">
        <v>125</v>
      </c>
      <c r="C49" s="34"/>
      <c r="D49" s="34"/>
      <c r="E49" s="34"/>
      <c r="F49" s="34"/>
      <c r="G49" s="156"/>
      <c r="H49" s="156"/>
      <c r="I49" s="177">
        <v>45.61</v>
      </c>
      <c r="J49" s="178">
        <v>64.62</v>
      </c>
      <c r="K49" s="34"/>
      <c r="L49" s="34"/>
      <c r="M49" s="34"/>
      <c r="N49" s="34"/>
      <c r="O49" s="34"/>
      <c r="P49" s="34"/>
      <c r="Q49" s="106" t="s">
        <v>110</v>
      </c>
      <c r="R49" s="106" t="s">
        <v>110</v>
      </c>
    </row>
    <row r="50" spans="2:18" ht="15.75" thickBot="1">
      <c r="B50" s="72" t="s">
        <v>126</v>
      </c>
      <c r="C50" s="34"/>
      <c r="D50" s="34"/>
      <c r="E50" s="34"/>
      <c r="F50" s="34"/>
      <c r="G50" s="156"/>
      <c r="H50" s="156"/>
      <c r="I50" s="177" t="s">
        <v>199</v>
      </c>
      <c r="J50" s="178" t="s">
        <v>199</v>
      </c>
      <c r="K50" s="34"/>
      <c r="L50" s="34"/>
      <c r="M50" s="34"/>
      <c r="N50" s="34"/>
      <c r="O50" s="34"/>
      <c r="P50" s="34"/>
      <c r="Q50" s="106" t="s">
        <v>110</v>
      </c>
      <c r="R50" s="106" t="s">
        <v>110</v>
      </c>
    </row>
    <row r="51" spans="2:18" ht="15.75" thickBot="1">
      <c r="B51" s="70" t="s">
        <v>127</v>
      </c>
      <c r="C51" s="34"/>
      <c r="D51" s="34"/>
      <c r="E51" s="34"/>
      <c r="F51" s="34"/>
      <c r="G51" s="156"/>
      <c r="H51" s="156"/>
      <c r="I51" s="175">
        <v>78.569999999999993</v>
      </c>
      <c r="J51" s="176">
        <v>125.55</v>
      </c>
      <c r="K51" s="34"/>
      <c r="L51" s="34"/>
      <c r="M51" s="34"/>
      <c r="N51" s="34"/>
      <c r="O51" s="34"/>
      <c r="P51" s="34"/>
      <c r="Q51" s="106" t="s">
        <v>76</v>
      </c>
      <c r="R51" s="106" t="s">
        <v>76</v>
      </c>
    </row>
    <row r="52" spans="2:18" ht="15.75" thickBot="1">
      <c r="B52" s="70" t="s">
        <v>128</v>
      </c>
      <c r="C52" s="34"/>
      <c r="D52" s="34"/>
      <c r="E52" s="34"/>
      <c r="F52" s="34"/>
      <c r="G52" s="156"/>
      <c r="H52" s="156"/>
      <c r="I52" s="179" t="s">
        <v>198</v>
      </c>
      <c r="J52" s="180" t="s">
        <v>199</v>
      </c>
      <c r="K52" s="34"/>
      <c r="L52" s="34"/>
      <c r="M52" s="34"/>
      <c r="N52" s="34"/>
      <c r="O52" s="34"/>
      <c r="P52" s="34"/>
      <c r="Q52" s="106" t="s">
        <v>76</v>
      </c>
      <c r="R52" s="106" t="s">
        <v>76</v>
      </c>
    </row>
    <row r="53" spans="2:18" ht="15.75" thickBot="1">
      <c r="B53" s="70" t="s">
        <v>129</v>
      </c>
      <c r="C53" s="34"/>
      <c r="D53" s="34"/>
      <c r="E53" s="34"/>
      <c r="F53" s="34"/>
      <c r="G53" s="156"/>
      <c r="H53" s="156"/>
      <c r="I53" s="179" t="s">
        <v>198</v>
      </c>
      <c r="J53" s="180" t="s">
        <v>199</v>
      </c>
      <c r="K53" s="34"/>
      <c r="L53" s="34"/>
      <c r="M53" s="34"/>
      <c r="N53" s="34"/>
      <c r="O53" s="34"/>
      <c r="P53" s="34"/>
      <c r="Q53" s="106" t="s">
        <v>76</v>
      </c>
      <c r="R53" s="106" t="s">
        <v>76</v>
      </c>
    </row>
    <row r="54" spans="2:18">
      <c r="B54" s="70"/>
      <c r="C54" s="34"/>
      <c r="D54" s="34"/>
      <c r="E54" s="34"/>
      <c r="F54" s="34"/>
      <c r="G54" s="34"/>
      <c r="H54" s="34"/>
      <c r="I54" s="34"/>
      <c r="J54" s="34"/>
      <c r="K54" s="34"/>
      <c r="L54" s="34"/>
      <c r="M54" s="34"/>
      <c r="N54" s="34"/>
      <c r="O54" s="34"/>
      <c r="P54" s="34"/>
      <c r="Q54" s="34"/>
      <c r="R54" s="34"/>
    </row>
  </sheetData>
  <mergeCells count="9">
    <mergeCell ref="K2:L2"/>
    <mergeCell ref="M2:N2"/>
    <mergeCell ref="O2:P2"/>
    <mergeCell ref="Q2:R2"/>
    <mergeCell ref="C2:D2"/>
    <mergeCell ref="E2:F2"/>
    <mergeCell ref="G2:H2"/>
    <mergeCell ref="B2:B3"/>
    <mergeCell ref="I2:J2"/>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dimension ref="A1:R51"/>
  <sheetViews>
    <sheetView workbookViewId="0">
      <pane xSplit="2" ySplit="4" topLeftCell="C20" activePane="bottomRight" state="frozen"/>
      <selection pane="topRight" activeCell="C1" sqref="C1"/>
      <selection pane="bottomLeft" activeCell="A5" sqref="A5"/>
      <selection pane="bottomRight" activeCell="N33" sqref="N33"/>
    </sheetView>
  </sheetViews>
  <sheetFormatPr defaultRowHeight="15"/>
  <cols>
    <col min="1" max="1" width="10.7109375" customWidth="1"/>
    <col min="2" max="2" width="26.42578125" customWidth="1"/>
    <col min="3" max="31" width="10.7109375" customWidth="1"/>
  </cols>
  <sheetData>
    <row r="1" spans="1:18">
      <c r="A1" s="50" t="s">
        <v>136</v>
      </c>
    </row>
    <row r="2" spans="1:18" ht="29.25" customHeight="1">
      <c r="A2" s="224" t="s">
        <v>137</v>
      </c>
      <c r="B2" s="225"/>
      <c r="C2" s="225"/>
      <c r="D2" s="4"/>
      <c r="E2" s="4"/>
      <c r="F2" s="4"/>
      <c r="G2" s="4"/>
      <c r="H2" s="4"/>
      <c r="I2" s="4"/>
      <c r="J2" s="4"/>
      <c r="K2" s="4"/>
      <c r="L2" s="4"/>
      <c r="M2" s="4"/>
      <c r="N2" s="4"/>
      <c r="O2" s="4"/>
      <c r="P2" s="4"/>
      <c r="Q2" s="4"/>
      <c r="R2" s="4"/>
    </row>
    <row r="3" spans="1:18" s="4" customFormat="1" ht="15" customHeight="1">
      <c r="B3" s="226"/>
      <c r="C3" s="219" t="str">
        <f>'Table 1'!C3:D3</f>
        <v>Afghanistan</v>
      </c>
      <c r="D3" s="219"/>
      <c r="E3" s="219" t="str">
        <f>'Table 1'!E3:F3</f>
        <v xml:space="preserve">Bangladesh </v>
      </c>
      <c r="F3" s="219"/>
      <c r="G3" s="219" t="str">
        <f>'Table 1'!G3:H3</f>
        <v>Bhutan</v>
      </c>
      <c r="H3" s="219"/>
      <c r="I3" s="219" t="str">
        <f>'Table 1'!I3:J3</f>
        <v>India</v>
      </c>
      <c r="J3" s="219"/>
      <c r="K3" s="219" t="str">
        <f>'Table 1'!K3:L3</f>
        <v>Maldives</v>
      </c>
      <c r="L3" s="219"/>
      <c r="M3" s="219" t="str">
        <f>'Table 1'!M3:N3</f>
        <v>Nepal</v>
      </c>
      <c r="N3" s="219"/>
      <c r="O3" s="219" t="str">
        <f>'Table 1'!O3:P3</f>
        <v>Pakistan</v>
      </c>
      <c r="P3" s="219"/>
      <c r="Q3" s="219" t="str">
        <f>'Table 1'!Q3:R3</f>
        <v xml:space="preserve">Sri Lanka </v>
      </c>
      <c r="R3" s="219"/>
    </row>
    <row r="4" spans="1:18" s="4" customFormat="1" ht="15.75" thickBot="1">
      <c r="B4" s="226"/>
      <c r="C4" s="46">
        <v>2009</v>
      </c>
      <c r="D4" s="46">
        <v>2010</v>
      </c>
      <c r="E4" s="46">
        <v>2009</v>
      </c>
      <c r="F4" s="46">
        <v>2010</v>
      </c>
      <c r="G4" s="46">
        <v>2009</v>
      </c>
      <c r="H4" s="46">
        <v>2010</v>
      </c>
      <c r="I4" s="46">
        <v>2009</v>
      </c>
      <c r="J4" s="46">
        <v>2010</v>
      </c>
      <c r="K4" s="46">
        <v>2009</v>
      </c>
      <c r="L4" s="46">
        <v>2010</v>
      </c>
      <c r="M4" s="46">
        <v>2009</v>
      </c>
      <c r="N4" s="46">
        <v>2010</v>
      </c>
      <c r="O4" s="46"/>
      <c r="P4" s="46"/>
      <c r="Q4" s="46">
        <v>2009</v>
      </c>
      <c r="R4" s="46">
        <v>2010</v>
      </c>
    </row>
    <row r="5" spans="1:18" s="4" customFormat="1" ht="15.75" thickBot="1">
      <c r="B5" s="93" t="s">
        <v>138</v>
      </c>
      <c r="C5" s="93"/>
      <c r="D5" s="93"/>
      <c r="E5" s="93"/>
      <c r="F5" s="93"/>
      <c r="G5" s="107"/>
      <c r="H5" s="107"/>
      <c r="I5" s="192"/>
      <c r="J5" s="192"/>
      <c r="K5" s="93"/>
      <c r="L5" s="93"/>
      <c r="M5" s="93"/>
      <c r="N5" s="93"/>
      <c r="O5" s="93"/>
      <c r="P5" s="93"/>
      <c r="Q5" s="63"/>
      <c r="R5" s="63"/>
    </row>
    <row r="6" spans="1:18" s="4" customFormat="1" ht="15.75" thickBot="1">
      <c r="B6" s="93" t="s">
        <v>139</v>
      </c>
      <c r="C6" s="93"/>
      <c r="D6" s="93"/>
      <c r="E6" s="93"/>
      <c r="F6" s="93"/>
      <c r="G6" s="107"/>
      <c r="H6" s="107"/>
      <c r="I6" s="193">
        <v>119</v>
      </c>
      <c r="J6" s="193">
        <v>120</v>
      </c>
      <c r="K6" s="93"/>
      <c r="L6" s="93"/>
      <c r="M6" s="93"/>
      <c r="N6" s="93"/>
      <c r="O6" s="93"/>
      <c r="P6" s="93"/>
      <c r="Q6" s="63"/>
      <c r="R6" s="63"/>
    </row>
    <row r="7" spans="1:18" s="4" customFormat="1" ht="15.75" thickBot="1">
      <c r="B7" s="43" t="s">
        <v>140</v>
      </c>
      <c r="C7" s="43"/>
      <c r="D7" s="43"/>
      <c r="E7" s="43"/>
      <c r="F7" s="43"/>
      <c r="G7" s="108"/>
      <c r="H7" s="108">
        <v>1</v>
      </c>
      <c r="I7" s="193">
        <v>1</v>
      </c>
      <c r="J7" s="193">
        <v>1</v>
      </c>
      <c r="K7" s="43"/>
      <c r="L7" s="43"/>
      <c r="M7" s="43"/>
      <c r="N7" s="43"/>
      <c r="O7" s="43"/>
      <c r="P7" s="43"/>
      <c r="Q7" s="63">
        <v>1</v>
      </c>
      <c r="R7" s="63">
        <v>1</v>
      </c>
    </row>
    <row r="8" spans="1:18" s="4" customFormat="1" ht="15.75" thickBot="1">
      <c r="B8" s="43" t="s">
        <v>66</v>
      </c>
      <c r="C8" s="43"/>
      <c r="D8" s="43"/>
      <c r="E8" s="43"/>
      <c r="F8" s="43"/>
      <c r="G8" s="108"/>
      <c r="H8" s="108">
        <v>4</v>
      </c>
      <c r="I8" s="193">
        <v>106</v>
      </c>
      <c r="J8" s="193">
        <v>107</v>
      </c>
      <c r="K8" s="43"/>
      <c r="L8" s="43"/>
      <c r="M8" s="43"/>
      <c r="N8" s="43"/>
      <c r="O8" s="43"/>
      <c r="P8" s="43"/>
      <c r="Q8" s="63">
        <v>22</v>
      </c>
      <c r="R8" s="63">
        <v>22</v>
      </c>
    </row>
    <row r="9" spans="1:18" s="4" customFormat="1" ht="15.75" thickBot="1">
      <c r="B9" s="93" t="s">
        <v>141</v>
      </c>
      <c r="C9" s="93"/>
      <c r="D9" s="93"/>
      <c r="E9" s="93"/>
      <c r="F9" s="93"/>
      <c r="G9" s="107"/>
      <c r="H9" s="107"/>
      <c r="I9" s="193">
        <v>12</v>
      </c>
      <c r="J9" s="193">
        <v>12</v>
      </c>
      <c r="K9" s="93"/>
      <c r="L9" s="93"/>
      <c r="M9" s="93"/>
      <c r="N9" s="93"/>
      <c r="O9" s="93"/>
      <c r="P9" s="93"/>
      <c r="Q9" s="94"/>
      <c r="R9" s="94"/>
    </row>
    <row r="10" spans="1:18" s="4" customFormat="1" ht="24.75" thickBot="1">
      <c r="B10" s="56" t="s">
        <v>142</v>
      </c>
      <c r="C10" s="56"/>
      <c r="D10" s="56"/>
      <c r="E10" s="56"/>
      <c r="F10" s="56"/>
      <c r="G10" s="109"/>
      <c r="H10" s="109"/>
      <c r="I10" s="194">
        <v>3</v>
      </c>
      <c r="J10" s="194">
        <v>3</v>
      </c>
      <c r="K10" s="56"/>
      <c r="L10" s="56"/>
      <c r="M10" s="56"/>
      <c r="N10" s="56"/>
      <c r="O10" s="56"/>
      <c r="P10" s="56"/>
      <c r="Q10" s="94">
        <v>0</v>
      </c>
      <c r="R10" s="94">
        <v>0</v>
      </c>
    </row>
    <row r="11" spans="1:18" s="4" customFormat="1" ht="15.75" thickBot="1">
      <c r="B11" s="56" t="s">
        <v>143</v>
      </c>
      <c r="C11" s="56"/>
      <c r="D11" s="56"/>
      <c r="E11" s="56"/>
      <c r="F11" s="56"/>
      <c r="G11" s="109"/>
      <c r="H11" s="109"/>
      <c r="I11" s="194">
        <v>9</v>
      </c>
      <c r="J11" s="194">
        <v>9</v>
      </c>
      <c r="K11" s="56"/>
      <c r="L11" s="56"/>
      <c r="M11" s="56"/>
      <c r="N11" s="56"/>
      <c r="O11" s="56"/>
      <c r="P11" s="56"/>
      <c r="Q11" s="94">
        <v>9</v>
      </c>
      <c r="R11" s="94">
        <v>9</v>
      </c>
    </row>
    <row r="12" spans="1:18" s="4" customFormat="1" ht="15.75" thickBot="1">
      <c r="B12" s="43" t="s">
        <v>144</v>
      </c>
      <c r="C12" s="43"/>
      <c r="D12" s="43"/>
      <c r="E12" s="43"/>
      <c r="F12" s="43"/>
      <c r="G12" s="108"/>
      <c r="H12" s="108"/>
      <c r="I12" s="194" t="s">
        <v>198</v>
      </c>
      <c r="J12" s="194" t="s">
        <v>198</v>
      </c>
      <c r="K12" s="43"/>
      <c r="L12" s="43"/>
      <c r="M12" s="43"/>
      <c r="N12" s="43"/>
      <c r="O12" s="43"/>
      <c r="P12" s="43"/>
      <c r="Q12" s="94">
        <v>0</v>
      </c>
      <c r="R12" s="94">
        <v>0</v>
      </c>
    </row>
    <row r="13" spans="1:18" s="4" customFormat="1" ht="15.75" thickBot="1">
      <c r="B13" s="43" t="s">
        <v>145</v>
      </c>
      <c r="C13" s="43"/>
      <c r="D13" s="43"/>
      <c r="E13" s="43"/>
      <c r="F13" s="43"/>
      <c r="G13" s="108"/>
      <c r="H13" s="108"/>
      <c r="I13" s="193" t="s">
        <v>198</v>
      </c>
      <c r="J13" s="193" t="s">
        <v>198</v>
      </c>
      <c r="K13" s="43"/>
      <c r="L13" s="43"/>
      <c r="M13" s="43"/>
      <c r="N13" s="43"/>
      <c r="O13" s="43"/>
      <c r="P13" s="43"/>
      <c r="Q13" s="94">
        <v>0</v>
      </c>
      <c r="R13" s="94">
        <v>0</v>
      </c>
    </row>
    <row r="14" spans="1:18" s="4" customFormat="1" ht="15.75" thickBot="1">
      <c r="B14" s="57" t="s">
        <v>146</v>
      </c>
      <c r="C14" s="57"/>
      <c r="D14" s="57"/>
      <c r="E14" s="57"/>
      <c r="F14" s="57"/>
      <c r="G14" s="110"/>
      <c r="H14" s="110"/>
      <c r="I14" s="193" t="s">
        <v>198</v>
      </c>
      <c r="J14" s="193" t="s">
        <v>198</v>
      </c>
      <c r="K14" s="57"/>
      <c r="L14" s="57"/>
      <c r="M14" s="57"/>
      <c r="N14" s="57"/>
      <c r="O14" s="57"/>
      <c r="P14" s="57"/>
      <c r="Q14" s="63">
        <v>9</v>
      </c>
      <c r="R14" s="63">
        <v>8</v>
      </c>
    </row>
    <row r="15" spans="1:18" s="4" customFormat="1" ht="15.75" thickBot="1">
      <c r="B15" s="93" t="s">
        <v>147</v>
      </c>
      <c r="C15" s="93"/>
      <c r="D15" s="93"/>
      <c r="E15" s="93"/>
      <c r="F15" s="93"/>
      <c r="G15" s="107"/>
      <c r="H15" s="107"/>
      <c r="I15" s="195"/>
      <c r="J15" s="195"/>
      <c r="K15" s="93"/>
      <c r="L15" s="93"/>
      <c r="M15" s="93"/>
      <c r="N15" s="93"/>
      <c r="O15" s="93"/>
      <c r="P15" s="93"/>
      <c r="Q15" s="63">
        <v>1</v>
      </c>
      <c r="R15" s="63">
        <v>1</v>
      </c>
    </row>
    <row r="16" spans="1:18" s="4" customFormat="1" ht="15.75" thickBot="1">
      <c r="B16" s="93"/>
      <c r="C16" s="93"/>
      <c r="D16" s="93"/>
      <c r="E16" s="93"/>
      <c r="F16" s="93"/>
      <c r="G16" s="107"/>
      <c r="H16" s="107"/>
      <c r="I16" s="193" t="s">
        <v>198</v>
      </c>
      <c r="J16" s="193" t="s">
        <v>198</v>
      </c>
      <c r="K16" s="93"/>
      <c r="L16" s="93"/>
      <c r="M16" s="93"/>
      <c r="N16" s="93"/>
      <c r="O16" s="93"/>
      <c r="P16" s="93"/>
      <c r="Q16" s="63"/>
      <c r="R16" s="63"/>
    </row>
    <row r="17" spans="2:18" s="4" customFormat="1" ht="15.75" thickBot="1">
      <c r="B17" s="93" t="s">
        <v>148</v>
      </c>
      <c r="C17" s="93"/>
      <c r="D17" s="93"/>
      <c r="E17" s="93"/>
      <c r="F17" s="93"/>
      <c r="G17" s="107"/>
      <c r="H17" s="107"/>
      <c r="I17" s="196"/>
      <c r="J17" s="197"/>
      <c r="K17" s="93"/>
      <c r="L17" s="93"/>
      <c r="M17" s="93"/>
      <c r="N17" s="93"/>
      <c r="O17" s="93"/>
      <c r="P17" s="93"/>
      <c r="Q17" s="63"/>
      <c r="R17" s="63"/>
    </row>
    <row r="18" spans="2:18" s="4" customFormat="1" ht="15.75" thickBot="1">
      <c r="B18" s="93" t="s">
        <v>149</v>
      </c>
      <c r="C18" s="93"/>
      <c r="D18" s="93"/>
      <c r="E18" s="93"/>
      <c r="F18" s="93"/>
      <c r="G18" s="107"/>
      <c r="H18" s="107"/>
      <c r="I18" s="196"/>
      <c r="J18" s="197"/>
      <c r="K18" s="93"/>
      <c r="L18" s="93"/>
      <c r="M18" s="93"/>
      <c r="N18" s="93"/>
      <c r="O18" s="93"/>
      <c r="P18" s="93"/>
      <c r="Q18" s="63"/>
      <c r="R18" s="63"/>
    </row>
    <row r="19" spans="2:18" s="4" customFormat="1" ht="15.75" thickBot="1">
      <c r="B19" s="95" t="s">
        <v>139</v>
      </c>
      <c r="C19" s="95"/>
      <c r="D19" s="95"/>
      <c r="E19" s="95"/>
      <c r="F19" s="95"/>
      <c r="G19" s="111"/>
      <c r="H19" s="111"/>
      <c r="I19" s="196"/>
      <c r="J19" s="197"/>
      <c r="K19" s="95"/>
      <c r="L19" s="95"/>
      <c r="M19" s="95"/>
      <c r="N19" s="95"/>
      <c r="O19" s="95"/>
      <c r="P19" s="95"/>
      <c r="Q19" s="63"/>
      <c r="R19" s="63"/>
    </row>
    <row r="20" spans="2:18" s="4" customFormat="1" ht="15.75" thickBot="1">
      <c r="B20" s="96" t="s">
        <v>140</v>
      </c>
      <c r="C20" s="96"/>
      <c r="D20" s="96"/>
      <c r="E20" s="96"/>
      <c r="F20" s="96"/>
      <c r="G20" s="112">
        <v>1</v>
      </c>
      <c r="H20" s="112">
        <v>1</v>
      </c>
      <c r="I20" s="198">
        <v>1</v>
      </c>
      <c r="J20" s="199">
        <v>1</v>
      </c>
      <c r="K20" s="96"/>
      <c r="L20" s="96"/>
      <c r="M20" s="96"/>
      <c r="N20" s="96"/>
      <c r="O20" s="96"/>
      <c r="P20" s="96"/>
      <c r="Q20" s="63">
        <v>1</v>
      </c>
      <c r="R20" s="63">
        <v>1</v>
      </c>
    </row>
    <row r="21" spans="2:18" s="4" customFormat="1" ht="15.75" thickBot="1">
      <c r="B21" s="96" t="s">
        <v>150</v>
      </c>
      <c r="C21" s="96"/>
      <c r="D21" s="96"/>
      <c r="E21" s="96"/>
      <c r="F21" s="96"/>
      <c r="G21" s="112">
        <v>4</v>
      </c>
      <c r="H21" s="112">
        <v>4</v>
      </c>
      <c r="I21" s="198">
        <v>113</v>
      </c>
      <c r="J21" s="199">
        <v>112</v>
      </c>
      <c r="K21" s="96"/>
      <c r="L21" s="96"/>
      <c r="M21" s="96"/>
      <c r="N21" s="96"/>
      <c r="O21" s="96"/>
      <c r="P21" s="96"/>
      <c r="Q21" s="63">
        <v>22</v>
      </c>
      <c r="R21" s="63">
        <v>22</v>
      </c>
    </row>
    <row r="22" spans="2:18" s="4" customFormat="1" ht="15.75" thickBot="1">
      <c r="B22" s="96" t="s">
        <v>151</v>
      </c>
      <c r="C22" s="96"/>
      <c r="D22" s="96"/>
      <c r="E22" s="96"/>
      <c r="F22" s="96"/>
      <c r="G22" s="112"/>
      <c r="H22" s="112"/>
      <c r="I22" s="198">
        <v>1</v>
      </c>
      <c r="J22" s="199">
        <v>1</v>
      </c>
      <c r="K22" s="96"/>
      <c r="L22" s="96"/>
      <c r="M22" s="96"/>
      <c r="N22" s="96"/>
      <c r="O22" s="96"/>
      <c r="P22" s="96"/>
      <c r="Q22" s="63">
        <v>0</v>
      </c>
      <c r="R22" s="63">
        <v>0</v>
      </c>
    </row>
    <row r="23" spans="2:18" s="4" customFormat="1" ht="15.75" thickBot="1">
      <c r="B23" s="97" t="s">
        <v>144</v>
      </c>
      <c r="C23" s="97"/>
      <c r="D23" s="97"/>
      <c r="E23" s="97"/>
      <c r="F23" s="97"/>
      <c r="G23" s="113"/>
      <c r="H23" s="113"/>
      <c r="I23" s="196"/>
      <c r="J23" s="197"/>
      <c r="K23" s="97"/>
      <c r="L23" s="97"/>
      <c r="M23" s="97"/>
      <c r="N23" s="97"/>
      <c r="O23" s="97"/>
      <c r="P23" s="97"/>
      <c r="Q23" s="63">
        <v>0</v>
      </c>
      <c r="R23" s="63">
        <v>0</v>
      </c>
    </row>
    <row r="24" spans="2:18" s="4" customFormat="1" ht="15.75" thickBot="1">
      <c r="B24" s="97" t="s">
        <v>145</v>
      </c>
      <c r="C24" s="97"/>
      <c r="D24" s="97"/>
      <c r="E24" s="97"/>
      <c r="F24" s="97"/>
      <c r="G24" s="113"/>
      <c r="H24" s="113"/>
      <c r="I24" s="200">
        <v>1</v>
      </c>
      <c r="J24" s="201">
        <v>1</v>
      </c>
      <c r="K24" s="97"/>
      <c r="L24" s="97"/>
      <c r="M24" s="97"/>
      <c r="N24" s="97"/>
      <c r="O24" s="97"/>
      <c r="P24" s="97"/>
      <c r="Q24" s="63">
        <v>0</v>
      </c>
      <c r="R24" s="63">
        <v>0</v>
      </c>
    </row>
    <row r="25" spans="2:18" s="4" customFormat="1" ht="15.75" thickBot="1">
      <c r="B25" s="98" t="s">
        <v>151</v>
      </c>
      <c r="C25" s="98"/>
      <c r="D25" s="98"/>
      <c r="E25" s="98"/>
      <c r="F25" s="98"/>
      <c r="G25" s="114"/>
      <c r="H25" s="114"/>
      <c r="I25" s="196"/>
      <c r="J25" s="197"/>
      <c r="K25" s="98"/>
      <c r="L25" s="98"/>
      <c r="M25" s="98"/>
      <c r="N25" s="98"/>
      <c r="O25" s="98"/>
      <c r="P25" s="98"/>
      <c r="Q25" s="63">
        <v>0</v>
      </c>
      <c r="R25" s="63">
        <v>0</v>
      </c>
    </row>
    <row r="26" spans="2:18" s="4" customFormat="1" ht="15.75" thickBot="1">
      <c r="B26" s="99" t="s">
        <v>152</v>
      </c>
      <c r="C26" s="99"/>
      <c r="D26" s="99"/>
      <c r="E26" s="99"/>
      <c r="F26" s="99"/>
      <c r="G26" s="115"/>
      <c r="H26" s="115"/>
      <c r="I26" s="198">
        <v>96</v>
      </c>
      <c r="J26" s="199">
        <v>89</v>
      </c>
      <c r="K26" s="99"/>
      <c r="L26" s="99"/>
      <c r="M26" s="99"/>
      <c r="N26" s="99"/>
      <c r="O26" s="99"/>
      <c r="P26" s="99"/>
      <c r="Q26" s="63">
        <v>0</v>
      </c>
      <c r="R26" s="63">
        <v>0</v>
      </c>
    </row>
    <row r="27" spans="2:18" s="4" customFormat="1" ht="15.75" thickBot="1">
      <c r="B27" s="93"/>
      <c r="C27" s="93"/>
      <c r="D27" s="93"/>
      <c r="E27" s="93"/>
      <c r="F27" s="93"/>
      <c r="G27" s="107"/>
      <c r="H27" s="107"/>
      <c r="I27" s="198"/>
      <c r="J27" s="199"/>
      <c r="K27" s="93"/>
      <c r="L27" s="93"/>
      <c r="M27" s="93"/>
      <c r="N27" s="93"/>
      <c r="O27" s="93"/>
      <c r="P27" s="93"/>
      <c r="Q27" s="63"/>
      <c r="R27" s="63"/>
    </row>
    <row r="28" spans="2:18" s="4" customFormat="1" ht="15.75" thickBot="1">
      <c r="B28" s="93" t="s">
        <v>153</v>
      </c>
      <c r="C28" s="93"/>
      <c r="D28" s="93"/>
      <c r="E28" s="93"/>
      <c r="F28" s="93"/>
      <c r="G28" s="107"/>
      <c r="H28" s="107"/>
      <c r="I28" s="198">
        <v>117</v>
      </c>
      <c r="J28" s="199">
        <v>117</v>
      </c>
      <c r="K28" s="93"/>
      <c r="L28" s="93"/>
      <c r="M28" s="93"/>
      <c r="N28" s="93"/>
      <c r="O28" s="93"/>
      <c r="P28" s="93"/>
      <c r="Q28" s="63"/>
      <c r="R28" s="63"/>
    </row>
    <row r="29" spans="2:18" s="4" customFormat="1" ht="15.75" thickBot="1">
      <c r="B29" s="95" t="s">
        <v>139</v>
      </c>
      <c r="C29" s="95"/>
      <c r="D29" s="95"/>
      <c r="E29" s="95"/>
      <c r="F29" s="95"/>
      <c r="G29" s="111"/>
      <c r="H29" s="111"/>
      <c r="I29" s="198">
        <v>117</v>
      </c>
      <c r="J29" s="199">
        <v>117</v>
      </c>
      <c r="K29" s="95"/>
      <c r="L29" s="95"/>
      <c r="M29" s="95"/>
      <c r="N29" s="95"/>
      <c r="O29" s="95"/>
      <c r="P29" s="95"/>
      <c r="Q29" s="63"/>
      <c r="R29" s="63"/>
    </row>
    <row r="30" spans="2:18" s="4" customFormat="1" ht="15.75" thickBot="1">
      <c r="B30" s="96" t="s">
        <v>140</v>
      </c>
      <c r="C30" s="96"/>
      <c r="D30" s="96"/>
      <c r="E30" s="96"/>
      <c r="F30" s="96"/>
      <c r="G30" s="112"/>
      <c r="H30" s="112"/>
      <c r="I30" s="198">
        <v>115</v>
      </c>
      <c r="J30" s="199">
        <v>115</v>
      </c>
      <c r="K30" s="96"/>
      <c r="L30" s="96"/>
      <c r="M30" s="96"/>
      <c r="N30" s="96"/>
      <c r="O30" s="96"/>
      <c r="P30" s="96"/>
      <c r="Q30" s="63">
        <v>1</v>
      </c>
      <c r="R30" s="63">
        <v>1</v>
      </c>
    </row>
    <row r="31" spans="2:18" s="4" customFormat="1" ht="15.75" thickBot="1">
      <c r="B31" s="96" t="s">
        <v>150</v>
      </c>
      <c r="C31" s="96"/>
      <c r="D31" s="96"/>
      <c r="E31" s="96"/>
      <c r="F31" s="96"/>
      <c r="G31" s="112"/>
      <c r="H31" s="112"/>
      <c r="I31" s="198">
        <v>1</v>
      </c>
      <c r="J31" s="199">
        <v>1</v>
      </c>
      <c r="K31" s="96"/>
      <c r="L31" s="96"/>
      <c r="M31" s="96"/>
      <c r="N31" s="96"/>
      <c r="O31" s="96"/>
      <c r="P31" s="96"/>
      <c r="Q31" s="63">
        <v>22</v>
      </c>
      <c r="R31" s="63">
        <v>22</v>
      </c>
    </row>
    <row r="32" spans="2:18" s="4" customFormat="1" ht="15.75" thickBot="1">
      <c r="B32" s="96" t="s">
        <v>151</v>
      </c>
      <c r="C32" s="96"/>
      <c r="D32" s="96"/>
      <c r="E32" s="96"/>
      <c r="F32" s="96"/>
      <c r="G32" s="112"/>
      <c r="H32" s="112"/>
      <c r="I32" s="198">
        <v>1</v>
      </c>
      <c r="J32" s="199">
        <v>1</v>
      </c>
      <c r="K32" s="96"/>
      <c r="L32" s="96"/>
      <c r="M32" s="96"/>
      <c r="N32" s="96"/>
      <c r="O32" s="96"/>
      <c r="P32" s="96"/>
      <c r="Q32" s="63">
        <v>0</v>
      </c>
      <c r="R32" s="63">
        <v>0</v>
      </c>
    </row>
    <row r="33" spans="2:18" s="4" customFormat="1" ht="15.75" thickBot="1">
      <c r="B33" s="97" t="s">
        <v>144</v>
      </c>
      <c r="C33" s="97"/>
      <c r="D33" s="97"/>
      <c r="E33" s="97"/>
      <c r="F33" s="97"/>
      <c r="G33" s="113"/>
      <c r="H33" s="113"/>
      <c r="I33" s="200">
        <v>1</v>
      </c>
      <c r="J33" s="201">
        <v>1</v>
      </c>
      <c r="K33" s="97"/>
      <c r="L33" s="97"/>
      <c r="M33" s="97"/>
      <c r="N33" s="97"/>
      <c r="O33" s="97"/>
      <c r="P33" s="97"/>
      <c r="Q33" s="63">
        <v>0</v>
      </c>
      <c r="R33" s="63">
        <v>0</v>
      </c>
    </row>
    <row r="34" spans="2:18" s="4" customFormat="1" ht="15.75" thickBot="1">
      <c r="B34" s="97" t="s">
        <v>145</v>
      </c>
      <c r="C34" s="97"/>
      <c r="D34" s="97"/>
      <c r="E34" s="97"/>
      <c r="F34" s="97"/>
      <c r="G34" s="113"/>
      <c r="H34" s="113"/>
      <c r="I34" s="198" t="s">
        <v>199</v>
      </c>
      <c r="J34" s="199" t="s">
        <v>199</v>
      </c>
      <c r="K34" s="97"/>
      <c r="L34" s="97"/>
      <c r="M34" s="97"/>
      <c r="N34" s="97"/>
      <c r="O34" s="97"/>
      <c r="P34" s="97"/>
      <c r="Q34" s="63">
        <v>0</v>
      </c>
      <c r="R34" s="63">
        <v>0</v>
      </c>
    </row>
    <row r="35" spans="2:18" s="4" customFormat="1" ht="15.75" thickBot="1">
      <c r="B35" s="98" t="s">
        <v>151</v>
      </c>
      <c r="C35" s="98"/>
      <c r="D35" s="98"/>
      <c r="E35" s="98"/>
      <c r="F35" s="98"/>
      <c r="G35" s="114"/>
      <c r="H35" s="114"/>
      <c r="I35" s="202"/>
      <c r="J35" s="203"/>
      <c r="K35" s="98"/>
      <c r="L35" s="98"/>
      <c r="M35" s="98"/>
      <c r="N35" s="98"/>
      <c r="O35" s="98"/>
      <c r="P35" s="98"/>
      <c r="Q35" s="63">
        <v>0</v>
      </c>
      <c r="R35" s="63">
        <v>0</v>
      </c>
    </row>
    <row r="36" spans="2:18" s="4" customFormat="1" ht="15.75" thickBot="1">
      <c r="B36" s="99" t="s">
        <v>152</v>
      </c>
      <c r="C36" s="99"/>
      <c r="D36" s="99"/>
      <c r="E36" s="99"/>
      <c r="F36" s="99"/>
      <c r="G36" s="115"/>
      <c r="H36" s="115"/>
      <c r="I36" s="198"/>
      <c r="J36" s="199"/>
      <c r="K36" s="99"/>
      <c r="L36" s="99"/>
      <c r="M36" s="99"/>
      <c r="N36" s="99"/>
      <c r="O36" s="99"/>
      <c r="P36" s="99"/>
      <c r="Q36" s="63">
        <v>1</v>
      </c>
      <c r="R36" s="63">
        <v>1</v>
      </c>
    </row>
    <row r="37" spans="2:18" s="4" customFormat="1" ht="15.75" thickBot="1">
      <c r="B37" s="93"/>
      <c r="C37" s="93"/>
      <c r="D37" s="93"/>
      <c r="E37" s="93"/>
      <c r="F37" s="93"/>
      <c r="G37" s="107"/>
      <c r="H37" s="107"/>
      <c r="I37" s="198">
        <v>95</v>
      </c>
      <c r="J37" s="199">
        <v>103</v>
      </c>
      <c r="K37" s="93"/>
      <c r="L37" s="93"/>
      <c r="M37" s="93"/>
      <c r="N37" s="93"/>
      <c r="O37" s="93"/>
      <c r="P37" s="93"/>
      <c r="Q37" s="63"/>
      <c r="R37" s="63"/>
    </row>
    <row r="38" spans="2:18" s="4" customFormat="1" ht="15.75" thickBot="1">
      <c r="B38" s="93" t="s">
        <v>154</v>
      </c>
      <c r="C38" s="93"/>
      <c r="D38" s="93"/>
      <c r="E38" s="93"/>
      <c r="F38" s="93"/>
      <c r="G38" s="107"/>
      <c r="H38" s="107"/>
      <c r="I38" s="198">
        <v>95</v>
      </c>
      <c r="J38" s="199">
        <v>103</v>
      </c>
      <c r="K38" s="93"/>
      <c r="L38" s="93"/>
      <c r="M38" s="93"/>
      <c r="N38" s="93"/>
      <c r="O38" s="93"/>
      <c r="P38" s="93"/>
      <c r="Q38" s="63"/>
      <c r="R38" s="63"/>
    </row>
    <row r="39" spans="2:18" ht="15.75" thickBot="1">
      <c r="B39" s="7"/>
      <c r="C39" s="7"/>
      <c r="D39" s="7"/>
      <c r="E39" s="7"/>
      <c r="F39" s="7"/>
      <c r="G39" s="7"/>
      <c r="H39" s="7"/>
      <c r="I39" s="198">
        <v>93</v>
      </c>
      <c r="J39" s="199">
        <v>101</v>
      </c>
      <c r="K39" s="7"/>
      <c r="L39" s="7"/>
      <c r="M39" s="7"/>
      <c r="N39" s="7"/>
      <c r="O39" s="7"/>
      <c r="P39" s="7"/>
      <c r="Q39" s="7"/>
      <c r="R39" s="7"/>
    </row>
    <row r="40" spans="2:18" ht="15.75" thickBot="1">
      <c r="I40" s="198">
        <v>1</v>
      </c>
      <c r="J40" s="199">
        <v>1</v>
      </c>
    </row>
    <row r="41" spans="2:18" ht="15.75" thickBot="1">
      <c r="B41" t="s">
        <v>155</v>
      </c>
      <c r="I41" s="198">
        <v>1</v>
      </c>
      <c r="J41" s="199">
        <v>1</v>
      </c>
    </row>
    <row r="42" spans="2:18" ht="15.75" thickBot="1">
      <c r="I42" s="200">
        <v>1</v>
      </c>
      <c r="J42" s="201">
        <v>1</v>
      </c>
    </row>
    <row r="43" spans="2:18" ht="15.75" thickBot="1">
      <c r="I43" s="198" t="s">
        <v>199</v>
      </c>
      <c r="J43" s="199" t="s">
        <v>199</v>
      </c>
    </row>
    <row r="44" spans="2:18" ht="15.75" thickBot="1">
      <c r="I44" s="202"/>
      <c r="J44" s="203"/>
    </row>
    <row r="45" spans="2:18" ht="15.75" thickBot="1">
      <c r="I45" s="198"/>
      <c r="J45" s="199"/>
    </row>
    <row r="46" spans="2:18" ht="15.75" thickBot="1">
      <c r="I46" s="198">
        <v>53</v>
      </c>
      <c r="J46" s="199">
        <v>57</v>
      </c>
    </row>
    <row r="47" spans="2:18" ht="15.75" thickBot="1">
      <c r="I47" s="198">
        <v>53</v>
      </c>
      <c r="J47" s="199">
        <v>57</v>
      </c>
    </row>
    <row r="48" spans="2:18" ht="15.75" thickBot="1">
      <c r="I48" s="198">
        <v>53</v>
      </c>
      <c r="J48" s="199">
        <v>57</v>
      </c>
    </row>
    <row r="49" spans="9:10" ht="15.75" thickBot="1">
      <c r="I49" s="198" t="s">
        <v>199</v>
      </c>
      <c r="J49" s="199" t="s">
        <v>199</v>
      </c>
    </row>
    <row r="50" spans="9:10" ht="15.75" thickBot="1">
      <c r="I50" s="198" t="s">
        <v>199</v>
      </c>
      <c r="J50" s="199" t="s">
        <v>199</v>
      </c>
    </row>
    <row r="51" spans="9:10" ht="15.75" thickBot="1">
      <c r="I51" s="198" t="s">
        <v>199</v>
      </c>
      <c r="J51" s="199" t="s">
        <v>199</v>
      </c>
    </row>
  </sheetData>
  <mergeCells count="10">
    <mergeCell ref="A2:C2"/>
    <mergeCell ref="O3:P3"/>
    <mergeCell ref="Q3:R3"/>
    <mergeCell ref="C3:D3"/>
    <mergeCell ref="E3:F3"/>
    <mergeCell ref="G3:H3"/>
    <mergeCell ref="I3:J3"/>
    <mergeCell ref="K3:L3"/>
    <mergeCell ref="M3:N3"/>
    <mergeCell ref="B3: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Sheet1</vt:lpstr>
      <vt:lpstr>Sheet2</vt:lpstr>
      <vt:lpstr>Sheet3</vt:lpstr>
      <vt:lpstr>'Table 5'!OLE_LINK1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Lalithsena RKC</dc:creator>
  <cp:lastModifiedBy>arshad8828</cp:lastModifiedBy>
  <cp:lastPrinted>2012-11-12T10:09:59Z</cp:lastPrinted>
  <dcterms:created xsi:type="dcterms:W3CDTF">2012-06-20T14:31:51Z</dcterms:created>
  <dcterms:modified xsi:type="dcterms:W3CDTF">2012-11-13T11:17:59Z</dcterms:modified>
</cp:coreProperties>
</file>